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uywallerstein\Desktop\"/>
    </mc:Choice>
  </mc:AlternateContent>
  <xr:revisionPtr revIDLastSave="0" documentId="13_ncr:1_{EE0A3D0A-B381-4663-9A79-6823A3028FF7}" xr6:coauthVersionLast="47" xr6:coauthVersionMax="47" xr10:uidLastSave="{00000000-0000-0000-0000-000000000000}"/>
  <bookViews>
    <workbookView xWindow="-120" yWindow="-120" windowWidth="29040" windowHeight="15720" activeTab="2" xr2:uid="{E9D7E545-8146-4F83-8ED7-8AC38C0EC383}"/>
  </bookViews>
  <sheets>
    <sheet name="חד חוגי 84101 תיכון" sheetId="1" r:id="rId1"/>
    <sheet name="84255 תשפז תלמידי תיכון" sheetId="2" r:id="rId2"/>
    <sheet name="מובנה מדח 84250 תשפז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6" i="3" l="1"/>
  <c r="H85" i="3"/>
  <c r="F85" i="3"/>
  <c r="H75" i="3"/>
  <c r="G75" i="3"/>
  <c r="I69" i="3"/>
  <c r="H69" i="3"/>
  <c r="G69" i="3"/>
  <c r="F69" i="3"/>
  <c r="F71" i="3" s="1"/>
  <c r="I68" i="3"/>
  <c r="H68" i="3"/>
  <c r="G68" i="3"/>
  <c r="F68" i="3"/>
  <c r="I67" i="3"/>
  <c r="H67" i="3"/>
  <c r="G67" i="3"/>
  <c r="F67" i="3"/>
  <c r="I50" i="3"/>
  <c r="H50" i="3"/>
  <c r="G50" i="3"/>
  <c r="F52" i="3" s="1"/>
  <c r="F50" i="3"/>
  <c r="I49" i="3"/>
  <c r="H49" i="3"/>
  <c r="G49" i="3"/>
  <c r="F49" i="3"/>
  <c r="I48" i="3"/>
  <c r="H48" i="3"/>
  <c r="G48" i="3"/>
  <c r="F48" i="3"/>
  <c r="H27" i="3"/>
  <c r="G27" i="3"/>
  <c r="F27" i="3"/>
  <c r="I22" i="3"/>
  <c r="C95" i="3" s="1"/>
  <c r="H22" i="3"/>
  <c r="G22" i="3"/>
  <c r="F22" i="3"/>
  <c r="F24" i="3" s="1"/>
  <c r="I21" i="3"/>
  <c r="H21" i="3"/>
  <c r="G21" i="3"/>
  <c r="F21" i="3"/>
  <c r="C93" i="3" s="1"/>
  <c r="I20" i="3"/>
  <c r="C97" i="3" s="1"/>
  <c r="H20" i="3"/>
  <c r="G20" i="3"/>
  <c r="F20" i="3"/>
  <c r="C94" i="3" s="1"/>
  <c r="C92" i="3" l="1"/>
  <c r="C70" i="2" l="1"/>
  <c r="I59" i="2"/>
  <c r="H59" i="2"/>
  <c r="G59" i="2"/>
  <c r="F59" i="2"/>
  <c r="I58" i="2"/>
  <c r="I60" i="2" s="1"/>
  <c r="H58" i="2"/>
  <c r="H60" i="2" s="1"/>
  <c r="G58" i="2"/>
  <c r="G60" i="2" s="1"/>
  <c r="F58" i="2"/>
  <c r="F60" i="2" s="1"/>
  <c r="G41" i="2"/>
  <c r="F41" i="2"/>
  <c r="I40" i="2"/>
  <c r="I41" i="2" s="1"/>
  <c r="H40" i="2"/>
  <c r="H41" i="2" s="1"/>
  <c r="G40" i="2"/>
  <c r="F40" i="2"/>
  <c r="I39" i="2"/>
  <c r="H39" i="2"/>
  <c r="G39" i="2"/>
  <c r="F39" i="2"/>
  <c r="H22" i="2"/>
  <c r="I21" i="2"/>
  <c r="H21" i="2"/>
  <c r="G21" i="2"/>
  <c r="F21" i="2"/>
  <c r="C67" i="2" s="1"/>
  <c r="I20" i="2"/>
  <c r="C69" i="2" s="1"/>
  <c r="H20" i="2"/>
  <c r="C68" i="2" s="1"/>
  <c r="G20" i="2"/>
  <c r="G22" i="2" s="1"/>
  <c r="F20" i="2"/>
  <c r="F22" i="2" s="1"/>
  <c r="C65" i="2" l="1"/>
  <c r="C66" i="2"/>
  <c r="I22" i="2"/>
  <c r="F7" i="1" l="1"/>
  <c r="G7" i="1"/>
  <c r="H7" i="1"/>
  <c r="I7" i="1"/>
  <c r="F23" i="1"/>
  <c r="F25" i="1" s="1"/>
  <c r="G23" i="1"/>
  <c r="H23" i="1"/>
  <c r="I23" i="1"/>
  <c r="C115" i="1" s="1"/>
  <c r="F46" i="1"/>
  <c r="G46" i="1"/>
  <c r="H46" i="1"/>
  <c r="I46" i="1"/>
  <c r="F48" i="1"/>
  <c r="F57" i="1"/>
  <c r="G57" i="1"/>
  <c r="H57" i="1"/>
  <c r="I57" i="1"/>
  <c r="I58" i="1" s="1"/>
  <c r="F58" i="1"/>
  <c r="F74" i="1"/>
  <c r="G74" i="1"/>
  <c r="F75" i="1" s="1"/>
  <c r="H74" i="1"/>
  <c r="I74" i="1"/>
  <c r="I75" i="1" s="1"/>
  <c r="F93" i="1"/>
  <c r="G93" i="1"/>
  <c r="C114" i="1"/>
  <c r="C110" i="1" l="1"/>
</calcChain>
</file>

<file path=xl/sharedStrings.xml><?xml version="1.0" encoding="utf-8"?>
<sst xmlns="http://schemas.openxmlformats.org/spreadsheetml/2006/main" count="454" uniqueCount="297">
  <si>
    <t>הרישום לקורסים מותנה בעמידה בדרישות הקדם.</t>
  </si>
  <si>
    <t>קורסי הבחירה עשויים להשתנות משנה לשנה בהתאם לצורכי המחלקה.</t>
  </si>
  <si>
    <t>לא כולל קורסים כללים, לימודי יסוד ביהדות, אנגלית וקורסים אחרים לפי דרישות האוניברסיטה</t>
  </si>
  <si>
    <t>ה- הרצאה, ת- תרגיל, מ- מעבדה, ס- סמינר</t>
  </si>
  <si>
    <t>סה"כ שעות לשכר לימוד בכימיה:</t>
  </si>
  <si>
    <t>סה"כ שעות לשכר לימוד בפיזיקה:</t>
  </si>
  <si>
    <t xml:space="preserve">סה"כ נקודות זכות לתואר ראשון: </t>
  </si>
  <si>
    <t>נק"ז</t>
  </si>
  <si>
    <t>*סמינריון באנרגיה צפוי להיפתח בשנה"ל בתשפ"ו</t>
  </si>
  <si>
    <t>סה"כ בכימיה</t>
  </si>
  <si>
    <t>סמינריון בכימיה חישובית</t>
  </si>
  <si>
    <t>84-457</t>
  </si>
  <si>
    <t>סמינריון בכימיה של חומרים</t>
  </si>
  <si>
    <t>84-456</t>
  </si>
  <si>
    <t>סמינריון בכימיה פיסיקלית</t>
  </si>
  <si>
    <t>84-455</t>
  </si>
  <si>
    <t>סמינריון בכימיה תרופתית</t>
  </si>
  <si>
    <t>84-454</t>
  </si>
  <si>
    <t>סמינריון בכימיה אורגנית</t>
  </si>
  <si>
    <t>84-453</t>
  </si>
  <si>
    <t>סמינריון באנרגיה *</t>
  </si>
  <si>
    <t>84-452</t>
  </si>
  <si>
    <t>שנה ג' - סימנריונים</t>
  </si>
  <si>
    <t>מינ'/מקס</t>
  </si>
  <si>
    <t xml:space="preserve">פםטידים וכימיה קומבינטורית </t>
  </si>
  <si>
    <t>84-949</t>
  </si>
  <si>
    <t>מבוא לננו</t>
  </si>
  <si>
    <t>84-901</t>
  </si>
  <si>
    <t>מצב המוצק בכימיה ב'</t>
  </si>
  <si>
    <t>84-895</t>
  </si>
  <si>
    <t>כימיה של ביופולימרים</t>
  </si>
  <si>
    <t>84-887</t>
  </si>
  <si>
    <t>אנליזה של פני השטח</t>
  </si>
  <si>
    <t>84-857</t>
  </si>
  <si>
    <t>כימיה של קולואידים</t>
  </si>
  <si>
    <t>84-855</t>
  </si>
  <si>
    <t xml:space="preserve">עיבוד, ניתוח והצגת נתונים בשפת פייתון </t>
  </si>
  <si>
    <t>84-642</t>
  </si>
  <si>
    <t>אופטיקה - יסודות ויישומים</t>
  </si>
  <si>
    <t>84-635</t>
  </si>
  <si>
    <t>חילוף חומרים משני</t>
  </si>
  <si>
    <t>84-364</t>
  </si>
  <si>
    <t>כימיה תרופתית ב</t>
  </si>
  <si>
    <t>כימיה תרופתית א</t>
  </si>
  <si>
    <t>84-360</t>
  </si>
  <si>
    <t>מבוא לאנליזה כימית</t>
  </si>
  <si>
    <t>84-357</t>
  </si>
  <si>
    <t>חדשנות בתעשייה הכימית בישראל</t>
  </si>
  <si>
    <t>כימיה חישובית</t>
  </si>
  <si>
    <t>84-328</t>
  </si>
  <si>
    <t>מבוא לאנרגיה גרעינית</t>
  </si>
  <si>
    <t>84-313</t>
  </si>
  <si>
    <t>סטטיסטיקה והסתברות לכימאים</t>
  </si>
  <si>
    <t>שנה ג' בחירה</t>
  </si>
  <si>
    <t>שנה ג</t>
  </si>
  <si>
    <t>שעות מחלקה (נ"ז=0)</t>
  </si>
  <si>
    <t>84-399</t>
  </si>
  <si>
    <t>מבוא לפולימרים</t>
  </si>
  <si>
    <t>84-913</t>
  </si>
  <si>
    <t>אלקטרוכימיה</t>
  </si>
  <si>
    <t>84-850</t>
  </si>
  <si>
    <t>מבוא למצב המוצק בכימיה</t>
  </si>
  <si>
    <t>84-354</t>
  </si>
  <si>
    <t>מעבדה מתקדמת בכימיה אורגנית</t>
  </si>
  <si>
    <t>84-347</t>
  </si>
  <si>
    <t>מכניקת הקוונטים וספקטרוסקופיה</t>
  </si>
  <si>
    <t>84-326</t>
  </si>
  <si>
    <t>כימיה של מערכות ביולוגיות ב'</t>
  </si>
  <si>
    <t>84-319</t>
  </si>
  <si>
    <t>כימיה של מערכות ביולוגיות א'</t>
  </si>
  <si>
    <t>84-318</t>
  </si>
  <si>
    <t>כימיה אורגנית פיסיקלית</t>
  </si>
  <si>
    <t>84-310</t>
  </si>
  <si>
    <t>כימיה אורגנית מתקדמת ב'</t>
  </si>
  <si>
    <t>84-309</t>
  </si>
  <si>
    <t>כימיה אורגנית מתקדמת א'</t>
  </si>
  <si>
    <t>84-307</t>
  </si>
  <si>
    <t>כימיה אי אורגנית מתקדמת ב'</t>
  </si>
  <si>
    <t>84-302</t>
  </si>
  <si>
    <t>כימיה אי אורגנית מתקדמת א'</t>
  </si>
  <si>
    <t>84-301</t>
  </si>
  <si>
    <t>שנה ג'</t>
  </si>
  <si>
    <t xml:space="preserve">סה"כ </t>
  </si>
  <si>
    <t>מעבדה אינסטרומנטלית</t>
  </si>
  <si>
    <t>84-214</t>
  </si>
  <si>
    <t>כימיה אורגנית ב'</t>
  </si>
  <si>
    <t>84-206</t>
  </si>
  <si>
    <t>כימיה אורגנית א'</t>
  </si>
  <si>
    <t>84-205</t>
  </si>
  <si>
    <t>קיץ אחרי שנה ב'</t>
  </si>
  <si>
    <t>84-299</t>
  </si>
  <si>
    <t>כימיה אנליטית</t>
  </si>
  <si>
    <t>84-367</t>
  </si>
  <si>
    <t>מבוא למחקר</t>
  </si>
  <si>
    <t>84-296</t>
  </si>
  <si>
    <t>מבוא לתכנות בשפת הפייתון</t>
  </si>
  <si>
    <t>84-291</t>
  </si>
  <si>
    <t>מתמטיקה לכימאים ג'</t>
  </si>
  <si>
    <t>84-273</t>
  </si>
  <si>
    <t>ספקטרוסקופיה וקביעת מבנה</t>
  </si>
  <si>
    <t>84-237</t>
  </si>
  <si>
    <t>מבוא למכניקת הקוונטים א'</t>
  </si>
  <si>
    <t>84-225</t>
  </si>
  <si>
    <t>סימטריה בכימיה</t>
  </si>
  <si>
    <t>84-224</t>
  </si>
  <si>
    <t>שיטות מעבדה בכימיה אורגנית ב'</t>
  </si>
  <si>
    <t>84-217</t>
  </si>
  <si>
    <t>שיטות מעבדה בכימיה אורגנית א'</t>
  </si>
  <si>
    <t>84-216</t>
  </si>
  <si>
    <t>מעבדה א' בכימיה פיסיקלית</t>
  </si>
  <si>
    <t>84-211</t>
  </si>
  <si>
    <t>כימיה פיסיקלית ב'</t>
  </si>
  <si>
    <t>84-210</t>
  </si>
  <si>
    <t>כימיה פיסיקלית א'</t>
  </si>
  <si>
    <t>84-209</t>
  </si>
  <si>
    <t>שנה ב'</t>
  </si>
  <si>
    <t xml:space="preserve">סה"כ שנה </t>
  </si>
  <si>
    <t>מבוא לכימיה אורגנית</t>
  </si>
  <si>
    <t>84-104</t>
  </si>
  <si>
    <t>קיץ אחרי שנה א'</t>
  </si>
  <si>
    <t>84-199</t>
  </si>
  <si>
    <t>ביולוגיה בסיסית לכימאים</t>
  </si>
  <si>
    <t>84-294</t>
  </si>
  <si>
    <t>מעבדה בפיסיקה לכימאים</t>
  </si>
  <si>
    <t>84-184</t>
  </si>
  <si>
    <t>פיסיקה לכימאים ב'</t>
  </si>
  <si>
    <t>84-182</t>
  </si>
  <si>
    <t>פיסיקה לכימאים א'</t>
  </si>
  <si>
    <t>84-181</t>
  </si>
  <si>
    <t>מתמטיקה לכימאים ב'</t>
  </si>
  <si>
    <t>84-172</t>
  </si>
  <si>
    <t>מתמטיקה לכימאים א'</t>
  </si>
  <si>
    <t>84-171</t>
  </si>
  <si>
    <t>מעבדה בכימיה כללית ואנליטית ב'</t>
  </si>
  <si>
    <t>84-106</t>
  </si>
  <si>
    <t>מעבדה בכימיה כללית ואנליטית א'</t>
  </si>
  <si>
    <t>84-105</t>
  </si>
  <si>
    <t>כימיה כללית ב'</t>
  </si>
  <si>
    <t>84-103</t>
  </si>
  <si>
    <t>כימיה אי אורגנית א'</t>
  </si>
  <si>
    <t>84-102</t>
  </si>
  <si>
    <t>שנה א</t>
  </si>
  <si>
    <t>אלגברה ליניארית 1</t>
  </si>
  <si>
    <t>88-112</t>
  </si>
  <si>
    <t>כימיה כללית א'</t>
  </si>
  <si>
    <t>84-101</t>
  </si>
  <si>
    <t>קיץ לפני שנה א'</t>
  </si>
  <si>
    <t>ש. שכ"ל</t>
  </si>
  <si>
    <t>ש. פרונטליות</t>
  </si>
  <si>
    <t>סמסטר ב' - נ"ז</t>
  </si>
  <si>
    <t>סמסטר א' - נ"ז</t>
  </si>
  <si>
    <t>מ/ס</t>
  </si>
  <si>
    <t>ת</t>
  </si>
  <si>
    <t>ה</t>
  </si>
  <si>
    <t>נושא קורס</t>
  </si>
  <si>
    <t>מס' קורס</t>
  </si>
  <si>
    <t>אוניברסיטת בר-אילן - תשפ"ז - המחלקה לכימיה</t>
  </si>
  <si>
    <t xml:space="preserve">תוכנית לימודים לתואר ראשון -  כימיה חד חוגי  - תיכון 84101  </t>
  </si>
  <si>
    <t>תוכנית לימודים לתואר ראשון - פיזיקה כימיה דו-חוגי מובנה - תיכון 84255</t>
  </si>
  <si>
    <t>86-115</t>
  </si>
  <si>
    <t>מכניקה</t>
  </si>
  <si>
    <t>86-120</t>
  </si>
  <si>
    <t>חשמל ומגנטיות</t>
  </si>
  <si>
    <t>86-154</t>
  </si>
  <si>
    <t>משואות דיפרנציאליות רגילות</t>
  </si>
  <si>
    <t>88-132</t>
  </si>
  <si>
    <t>חשבון אינפיניטסימלי 1</t>
  </si>
  <si>
    <t>88-133</t>
  </si>
  <si>
    <t>חשבון אינפיניטסימלי 2</t>
  </si>
  <si>
    <t>88-165</t>
  </si>
  <si>
    <t>מבוא להסתברות וסטטיסטיקה</t>
  </si>
  <si>
    <t>86-170</t>
  </si>
  <si>
    <t>מבוא לפיזיקה מודרנית</t>
  </si>
  <si>
    <t>86-209</t>
  </si>
  <si>
    <t>גלים</t>
  </si>
  <si>
    <t>84-109</t>
  </si>
  <si>
    <t>מעבדה בכימיה אנליטית</t>
  </si>
  <si>
    <t>סה"כ בפיזיקה</t>
  </si>
  <si>
    <t>סה"כ כימיה</t>
  </si>
  <si>
    <t>סה"כ שנה א'</t>
  </si>
  <si>
    <t>86-129</t>
  </si>
  <si>
    <t>מעבדה בפיזיקה כללית - להמרת בגרות</t>
  </si>
  <si>
    <t>86-164</t>
  </si>
  <si>
    <t>מבוא למחשבים בפיזיקה</t>
  </si>
  <si>
    <t>86-207</t>
  </si>
  <si>
    <t>מתמטיקה לפיזיקאים 3</t>
  </si>
  <si>
    <t>86-208</t>
  </si>
  <si>
    <t>מתמטיקה לפיזיקאים 4</t>
  </si>
  <si>
    <t>86-210</t>
  </si>
  <si>
    <t>מכניקה אנליטית</t>
  </si>
  <si>
    <t>86-311</t>
  </si>
  <si>
    <t>תורת הקוונטים 1</t>
  </si>
  <si>
    <t>86-431</t>
  </si>
  <si>
    <t>אוריינטציה לתלמידי מחקר (ניתן לקחת בשנה ג')</t>
  </si>
  <si>
    <t>86-232</t>
  </si>
  <si>
    <t>מעבדה ממוחשבת</t>
  </si>
  <si>
    <t>סה"כ שנה ב'</t>
  </si>
  <si>
    <t>86-216</t>
  </si>
  <si>
    <t>מכניקה סטטיסטית</t>
  </si>
  <si>
    <t>86-234</t>
  </si>
  <si>
    <t>תורת השדה האלקטרומגנטי</t>
  </si>
  <si>
    <t>86-246</t>
  </si>
  <si>
    <t xml:space="preserve">אופטיקה </t>
  </si>
  <si>
    <t>86-248</t>
  </si>
  <si>
    <t>מעבדה באופטיקה</t>
  </si>
  <si>
    <t>86-302</t>
  </si>
  <si>
    <t>אנליזה נומרית לפסיקאים</t>
  </si>
  <si>
    <t>86-312</t>
  </si>
  <si>
    <t>תורת הקוונטים 2</t>
  </si>
  <si>
    <t>86-432</t>
  </si>
  <si>
    <t>סמינר בנושאים נבחרים או אחד מהסמינרים בכימיה</t>
  </si>
  <si>
    <t>ניתן לבחור בין סמנריון של פיסיקה לכימיה, הנקז ויח' שכר הלימוד נספר בפיסיקה. אשכול סמינריונים נפתח בפיסיקה עם הסמינריונים שלנו.</t>
  </si>
  <si>
    <t>נ"ז</t>
  </si>
  <si>
    <t xml:space="preserve">מהן בפיזיקה: </t>
  </si>
  <si>
    <t xml:space="preserve">מהן בכימיה: </t>
  </si>
  <si>
    <t>סה"כ שעות פרונטליות בפיזיקה:</t>
  </si>
  <si>
    <t>אוניברסיטת בר-אילן - תשפ"ז- המחלקה לכימיה</t>
  </si>
  <si>
    <t>תוכנית לימודים לתואר ראשון -  כימיה מדעי החיים דו חוגי מובנה - 84250</t>
  </si>
  <si>
    <t>שנה א'</t>
  </si>
  <si>
    <t>כימיה כללית  א'</t>
  </si>
  <si>
    <t xml:space="preserve">כימיה אי אורגנית </t>
  </si>
  <si>
    <t>84-107</t>
  </si>
  <si>
    <t>4/4</t>
  </si>
  <si>
    <t>דו שבועי</t>
  </si>
  <si>
    <t>תיכוניסטים יכולים להגיש בקשה לפטור ע"ס ליניארית 1</t>
  </si>
  <si>
    <t>80-103</t>
  </si>
  <si>
    <t>ביולוגיה של התא</t>
  </si>
  <si>
    <t>80-111</t>
  </si>
  <si>
    <t>פיסיקה כללית א'</t>
  </si>
  <si>
    <t>80-131</t>
  </si>
  <si>
    <t>מתמטיקה ב'</t>
  </si>
  <si>
    <t>80-701</t>
  </si>
  <si>
    <t>מבוא לביולוגיה א'</t>
  </si>
  <si>
    <t>80-702</t>
  </si>
  <si>
    <t>מבוא לביולוגיה ב'</t>
  </si>
  <si>
    <t>80-100</t>
  </si>
  <si>
    <t>סה"כ מד"ח</t>
  </si>
  <si>
    <t>סה"כ כללי</t>
  </si>
  <si>
    <t>סהכ נקז שנה א</t>
  </si>
  <si>
    <t>שנה א' בחירה רק למעוניינים במסלול קדם רפואה היח' שכ"ל והנק"ז עודף</t>
  </si>
  <si>
    <t>הודעה למתעניינים בקדם רפואה: להירשם לקורסים במדעי החיים</t>
  </si>
  <si>
    <t>המעוניינים להמשיך בתוכנית ה4 שנתתית לרפואה ידרשו בהשלמת קורסי ליבה נוספים:</t>
  </si>
  <si>
    <t>84-108</t>
  </si>
  <si>
    <t>סטטיסטיקה מתקדמת</t>
  </si>
  <si>
    <t>אשכול קדם רפואה</t>
  </si>
  <si>
    <t xml:space="preserve">סטטיסטיקה והסתברות לכימאים </t>
  </si>
  <si>
    <t>1 נז</t>
  </si>
  <si>
    <t>תוספת שכל</t>
  </si>
  <si>
    <t>לא נספר כקורס בחירה (נחשב עודף)</t>
  </si>
  <si>
    <t>ביולוגיה מוליקולרית והנדסה גנטית</t>
  </si>
  <si>
    <t>2 נז</t>
  </si>
  <si>
    <t>קורס בחירה</t>
  </si>
  <si>
    <t>התא מבנה ותפקוד</t>
  </si>
  <si>
    <t>3 נז</t>
  </si>
  <si>
    <t>80-201</t>
  </si>
  <si>
    <t>ביוכמיה א'</t>
  </si>
  <si>
    <t>80-202</t>
  </si>
  <si>
    <t>ביוכמיה ב'</t>
  </si>
  <si>
    <t>80-203</t>
  </si>
  <si>
    <t>מיקרוביולוגיה כללית</t>
  </si>
  <si>
    <t>80-210</t>
  </si>
  <si>
    <t>מבוא לאימונולוגיה</t>
  </si>
  <si>
    <t>80-231</t>
  </si>
  <si>
    <t>ב. מולוקולרית מעבדה</t>
  </si>
  <si>
    <t>80-232</t>
  </si>
  <si>
    <t>ביוכימיה א' מעבדה</t>
  </si>
  <si>
    <t>80-242</t>
  </si>
  <si>
    <t>ביולוגיה מולוקולרית והנדסה גנטית א'</t>
  </si>
  <si>
    <t>80-200</t>
  </si>
  <si>
    <t>סה"כ שנה ב</t>
  </si>
  <si>
    <t>מעבדה א' בכימיה פיזיקלית</t>
  </si>
  <si>
    <t>מעבדה בכימיה אינסטרומנטלית</t>
  </si>
  <si>
    <t>80-206</t>
  </si>
  <si>
    <t>מבוא לפיזיולוגיה של החי</t>
  </si>
  <si>
    <t>80-207</t>
  </si>
  <si>
    <t>מבוא לאקולוגיה</t>
  </si>
  <si>
    <t>80-208</t>
  </si>
  <si>
    <t>גנטיקה כללית</t>
  </si>
  <si>
    <t>80-214</t>
  </si>
  <si>
    <t>פיזיולוגיה של מערכות</t>
  </si>
  <si>
    <t>80-3204</t>
  </si>
  <si>
    <t>וירולוגיה</t>
  </si>
  <si>
    <t>80-513</t>
  </si>
  <si>
    <t>ביואינפורמטיקה</t>
  </si>
  <si>
    <t>סה"כ שנה ג</t>
  </si>
  <si>
    <t>קורס בחירה מדעי החיים</t>
  </si>
  <si>
    <t>סמינריון באנרגיה</t>
  </si>
  <si>
    <t>80-489</t>
  </si>
  <si>
    <t>סמינריון מסלול ביוטכנולוגיה</t>
  </si>
  <si>
    <t xml:space="preserve">סה"כ נקודות זכות  לתואר ראשון: </t>
  </si>
  <si>
    <t>בכימיה בלבד:</t>
  </si>
  <si>
    <t>כולל סמינריון</t>
  </si>
  <si>
    <t>מדעי החיים</t>
  </si>
  <si>
    <t>סה"כ שעות שכר לימוד :</t>
  </si>
  <si>
    <t>סה"כ שעות שכר  בכימיה בלבד:</t>
  </si>
  <si>
    <t>סה"כ שעות שכר לימוד במדעי החיים:</t>
  </si>
  <si>
    <t>הסמנריון נספר הן בנקז והן ביח' שכר לימוד במחלקה לכימיה בתיאום עם הפקולטה למדעי החיים ובידיעת חגית מתלם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</si>
</sst>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David"/>
      <family val="2"/>
    </font>
    <font>
      <b/>
      <sz val="10"/>
      <color theme="1"/>
      <name val="Calibri"/>
      <family val="2"/>
      <scheme val="minor"/>
    </font>
    <font>
      <i/>
      <sz val="12"/>
      <color theme="1"/>
      <name val="David"/>
      <family val="2"/>
      <charset val="177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0"/>
      <color theme="1" tint="0.34998626667073579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sz val="14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theme="1"/>
      <name val="David"/>
      <family val="2"/>
      <charset val="177"/>
    </font>
    <font>
      <b/>
      <sz val="12"/>
      <color rgb="FFFF0000"/>
      <name val="Calibri"/>
      <family val="2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 readingOrder="1"/>
    </xf>
    <xf numFmtId="0" fontId="1" fillId="0" borderId="0" xfId="1"/>
    <xf numFmtId="0" fontId="4" fillId="0" borderId="0" xfId="1" applyFont="1"/>
    <xf numFmtId="0" fontId="5" fillId="0" borderId="0" xfId="1" applyFont="1"/>
    <xf numFmtId="0" fontId="4" fillId="2" borderId="0" xfId="1" applyFont="1" applyFill="1"/>
    <xf numFmtId="0" fontId="4" fillId="3" borderId="0" xfId="1" applyFont="1" applyFill="1"/>
    <xf numFmtId="0" fontId="2" fillId="0" borderId="0" xfId="1" applyFont="1"/>
    <xf numFmtId="0" fontId="6" fillId="0" borderId="0" xfId="1" applyFont="1"/>
    <xf numFmtId="0" fontId="7" fillId="0" borderId="0" xfId="1" applyFont="1"/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8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0" xfId="0"/>
    <xf numFmtId="0" fontId="0" fillId="0" borderId="7" xfId="0" applyBorder="1"/>
    <xf numFmtId="0" fontId="8" fillId="0" borderId="8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10" fillId="0" borderId="11" xfId="0" applyFont="1" applyBorder="1" applyAlignment="1">
      <alignment horizontal="right" vertical="top" wrapText="1" readingOrder="2"/>
    </xf>
    <xf numFmtId="0" fontId="9" fillId="0" borderId="12" xfId="0" applyFont="1" applyBorder="1"/>
    <xf numFmtId="0" fontId="11" fillId="0" borderId="1" xfId="0" applyFont="1" applyBorder="1" applyAlignment="1">
      <alignment horizontal="right" vertical="center" wrapText="1" readingOrder="2"/>
    </xf>
    <xf numFmtId="0" fontId="10" fillId="0" borderId="13" xfId="0" applyFont="1" applyBorder="1" applyAlignment="1">
      <alignment horizontal="right" vertical="top" readingOrder="2"/>
    </xf>
    <xf numFmtId="0" fontId="10" fillId="0" borderId="1" xfId="0" applyFont="1" applyBorder="1" applyAlignment="1">
      <alignment horizontal="right" vertical="top" readingOrder="2"/>
    </xf>
    <xf numFmtId="0" fontId="1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top" wrapText="1" readingOrder="2"/>
    </xf>
    <xf numFmtId="0" fontId="9" fillId="0" borderId="8" xfId="0" applyFont="1" applyBorder="1"/>
    <xf numFmtId="0" fontId="10" fillId="0" borderId="11" xfId="0" applyFont="1" applyBorder="1" applyAlignment="1">
      <alignment horizontal="right" vertical="top" readingOrder="2"/>
    </xf>
    <xf numFmtId="0" fontId="10" fillId="0" borderId="15" xfId="0" applyFont="1" applyBorder="1" applyAlignment="1">
      <alignment horizontal="right" vertical="top" readingOrder="2"/>
    </xf>
    <xf numFmtId="0" fontId="10" fillId="0" borderId="14" xfId="0" applyFont="1" applyBorder="1" applyAlignment="1">
      <alignment horizontal="right" vertical="top" readingOrder="2"/>
    </xf>
    <xf numFmtId="0" fontId="11" fillId="0" borderId="1" xfId="0" applyFont="1" applyBorder="1" applyAlignment="1">
      <alignment vertical="center" wrapText="1" readingOrder="2"/>
    </xf>
    <xf numFmtId="0" fontId="11" fillId="0" borderId="12" xfId="0" applyFont="1" applyBorder="1" applyAlignment="1">
      <alignment vertical="center" wrapText="1" readingOrder="2"/>
    </xf>
    <xf numFmtId="0" fontId="11" fillId="0" borderId="14" xfId="0" applyFont="1" applyBorder="1" applyAlignment="1">
      <alignment horizontal="right" vertical="center" wrapText="1" readingOrder="2"/>
    </xf>
    <xf numFmtId="0" fontId="1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8" fillId="0" borderId="1" xfId="1" applyFont="1" applyBorder="1" applyAlignment="1">
      <alignment horizontal="center"/>
    </xf>
    <xf numFmtId="0" fontId="9" fillId="0" borderId="1" xfId="1" applyFont="1" applyBorder="1"/>
    <xf numFmtId="0" fontId="10" fillId="0" borderId="2" xfId="1" applyFont="1" applyBorder="1" applyAlignment="1">
      <alignment horizontal="right" vertical="top" wrapText="1" readingOrder="2"/>
    </xf>
    <xf numFmtId="0" fontId="10" fillId="0" borderId="3" xfId="1" applyFont="1" applyBorder="1" applyAlignment="1">
      <alignment horizontal="right" vertical="top" wrapText="1" readingOrder="2"/>
    </xf>
    <xf numFmtId="0" fontId="10" fillId="0" borderId="4" xfId="1" applyFont="1" applyBorder="1" applyAlignment="1">
      <alignment horizontal="right" vertical="top" wrapText="1" readingOrder="2"/>
    </xf>
    <xf numFmtId="49" fontId="9" fillId="0" borderId="1" xfId="1" applyNumberFormat="1" applyFont="1" applyBorder="1" applyAlignment="1">
      <alignment horizontal="right"/>
    </xf>
    <xf numFmtId="0" fontId="10" fillId="0" borderId="6" xfId="1" applyFont="1" applyBorder="1" applyAlignment="1">
      <alignment horizontal="right" vertical="top" wrapText="1" readingOrder="2"/>
    </xf>
    <xf numFmtId="0" fontId="10" fillId="0" borderId="0" xfId="1" applyFont="1" applyAlignment="1">
      <alignment horizontal="right" vertical="top" wrapText="1" readingOrder="2"/>
    </xf>
    <xf numFmtId="0" fontId="10" fillId="0" borderId="7" xfId="1" applyFont="1" applyBorder="1" applyAlignment="1">
      <alignment horizontal="right" vertical="top" wrapText="1" readingOrder="2"/>
    </xf>
    <xf numFmtId="0" fontId="10" fillId="0" borderId="9" xfId="1" applyFont="1" applyBorder="1" applyAlignment="1">
      <alignment horizontal="right" vertical="top" wrapText="1" readingOrder="2"/>
    </xf>
    <xf numFmtId="0" fontId="10" fillId="0" borderId="10" xfId="1" applyFont="1" applyBorder="1" applyAlignment="1">
      <alignment horizontal="right" vertical="top" wrapText="1" readingOrder="2"/>
    </xf>
    <xf numFmtId="0" fontId="10" fillId="0" borderId="11" xfId="1" applyFont="1" applyBorder="1" applyAlignment="1">
      <alignment horizontal="right" vertical="top" wrapText="1" readingOrder="2"/>
    </xf>
    <xf numFmtId="49" fontId="9" fillId="0" borderId="1" xfId="0" applyNumberFormat="1" applyFont="1" applyBorder="1" applyAlignment="1">
      <alignment horizontal="right"/>
    </xf>
    <xf numFmtId="0" fontId="13" fillId="0" borderId="12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0" fillId="0" borderId="1" xfId="1" applyFont="1" applyBorder="1" applyAlignment="1">
      <alignment horizontal="right" vertical="top" wrapText="1" readingOrder="2"/>
    </xf>
    <xf numFmtId="0" fontId="10" fillId="0" borderId="17" xfId="1" applyFont="1" applyBorder="1" applyAlignment="1">
      <alignment horizontal="right" vertical="top" readingOrder="2"/>
    </xf>
    <xf numFmtId="0" fontId="9" fillId="3" borderId="1" xfId="1" applyFont="1" applyFill="1" applyBorder="1"/>
    <xf numFmtId="0" fontId="10" fillId="0" borderId="17" xfId="0" applyFont="1" applyBorder="1" applyAlignment="1">
      <alignment horizontal="right" vertical="top" readingOrder="2"/>
    </xf>
    <xf numFmtId="0" fontId="10" fillId="3" borderId="17" xfId="0" applyFont="1" applyFill="1" applyBorder="1" applyAlignment="1">
      <alignment horizontal="right" vertical="top" readingOrder="2"/>
    </xf>
    <xf numFmtId="0" fontId="10" fillId="0" borderId="1" xfId="0" applyFont="1" applyBorder="1" applyAlignment="1">
      <alignment horizontal="right" vertical="top" wrapText="1" readingOrder="2"/>
    </xf>
    <xf numFmtId="0" fontId="10" fillId="0" borderId="9" xfId="1" applyFont="1" applyBorder="1" applyAlignment="1">
      <alignment horizontal="right" vertical="top" readingOrder="2"/>
    </xf>
    <xf numFmtId="0" fontId="10" fillId="0" borderId="10" xfId="1" applyFont="1" applyBorder="1" applyAlignment="1">
      <alignment horizontal="right" vertical="top" readingOrder="2"/>
    </xf>
    <xf numFmtId="0" fontId="10" fillId="0" borderId="11" xfId="1" applyFont="1" applyBorder="1" applyAlignment="1">
      <alignment horizontal="right" vertical="top" readingOrder="2"/>
    </xf>
    <xf numFmtId="0" fontId="0" fillId="0" borderId="0" xfId="1" applyFont="1"/>
    <xf numFmtId="0" fontId="10" fillId="0" borderId="1" xfId="1" applyFont="1" applyBorder="1" applyAlignment="1">
      <alignment horizontal="right" vertical="top" readingOrder="2"/>
    </xf>
    <xf numFmtId="0" fontId="10" fillId="0" borderId="0" xfId="0" applyFont="1" applyAlignment="1">
      <alignment horizontal="right" vertical="top" readingOrder="2"/>
    </xf>
    <xf numFmtId="0" fontId="9" fillId="4" borderId="1" xfId="0" applyFont="1" applyFill="1" applyBorder="1"/>
    <xf numFmtId="0" fontId="10" fillId="4" borderId="1" xfId="0" applyFont="1" applyFill="1" applyBorder="1" applyAlignment="1">
      <alignment horizontal="right" vertical="top" readingOrder="2"/>
    </xf>
    <xf numFmtId="0" fontId="10" fillId="4" borderId="17" xfId="0" applyFont="1" applyFill="1" applyBorder="1" applyAlignment="1">
      <alignment horizontal="right" vertical="top" readingOrder="2"/>
    </xf>
    <xf numFmtId="0" fontId="10" fillId="0" borderId="12" xfId="0" applyFont="1" applyBorder="1" applyAlignment="1">
      <alignment vertical="top" wrapText="1" readingOrder="2"/>
    </xf>
    <xf numFmtId="0" fontId="9" fillId="0" borderId="1" xfId="0" applyFont="1" applyBorder="1" applyAlignment="1">
      <alignment horizontal="right"/>
    </xf>
    <xf numFmtId="0" fontId="12" fillId="0" borderId="1" xfId="1" applyFont="1" applyBorder="1" applyAlignment="1">
      <alignment horizontal="center"/>
    </xf>
    <xf numFmtId="0" fontId="14" fillId="0" borderId="0" xfId="1" applyFont="1"/>
    <xf numFmtId="0" fontId="15" fillId="0" borderId="0" xfId="1" applyFont="1"/>
    <xf numFmtId="0" fontId="16" fillId="0" borderId="12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16" fillId="0" borderId="15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0" fillId="0" borderId="7" xfId="1" applyFont="1" applyBorder="1" applyAlignment="1">
      <alignment horizontal="right" vertical="top" readingOrder="2"/>
    </xf>
    <xf numFmtId="0" fontId="10" fillId="0" borderId="0" xfId="1" applyFont="1" applyAlignment="1">
      <alignment horizontal="right" vertical="top" readingOrder="2"/>
    </xf>
    <xf numFmtId="0" fontId="10" fillId="0" borderId="6" xfId="1" applyFont="1" applyBorder="1" applyAlignment="1">
      <alignment horizontal="right" vertical="top" readingOrder="2"/>
    </xf>
    <xf numFmtId="0" fontId="10" fillId="0" borderId="4" xfId="1" applyFont="1" applyBorder="1" applyAlignment="1">
      <alignment horizontal="right" vertical="top" readingOrder="2"/>
    </xf>
    <xf numFmtId="0" fontId="10" fillId="0" borderId="3" xfId="1" applyFont="1" applyBorder="1" applyAlignment="1">
      <alignment horizontal="right" vertical="top" readingOrder="2"/>
    </xf>
    <xf numFmtId="0" fontId="10" fillId="0" borderId="2" xfId="1" applyFont="1" applyBorder="1" applyAlignment="1">
      <alignment horizontal="right" vertical="top" readingOrder="2"/>
    </xf>
    <xf numFmtId="0" fontId="10" fillId="3" borderId="17" xfId="1" applyFont="1" applyFill="1" applyBorder="1" applyAlignment="1">
      <alignment horizontal="right" vertical="top" readingOrder="2"/>
    </xf>
    <xf numFmtId="0" fontId="1" fillId="0" borderId="14" xfId="1" applyBorder="1"/>
    <xf numFmtId="0" fontId="1" fillId="0" borderId="12" xfId="1" applyBorder="1"/>
    <xf numFmtId="0" fontId="17" fillId="0" borderId="14" xfId="1" applyFont="1" applyBorder="1"/>
    <xf numFmtId="0" fontId="17" fillId="0" borderId="12" xfId="1" applyFont="1" applyBorder="1"/>
    <xf numFmtId="0" fontId="6" fillId="0" borderId="14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1" fillId="0" borderId="1" xfId="1" applyBorder="1"/>
    <xf numFmtId="0" fontId="10" fillId="0" borderId="10" xfId="1" applyFont="1" applyBorder="1" applyAlignment="1">
      <alignment horizontal="right" vertical="top" readingOrder="2"/>
    </xf>
    <xf numFmtId="0" fontId="9" fillId="0" borderId="10" xfId="1" applyFont="1" applyBorder="1"/>
    <xf numFmtId="0" fontId="9" fillId="0" borderId="9" xfId="1" applyFont="1" applyBorder="1"/>
    <xf numFmtId="0" fontId="9" fillId="0" borderId="8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1" fillId="0" borderId="10" xfId="1" applyBorder="1"/>
    <xf numFmtId="0" fontId="1" fillId="0" borderId="9" xfId="1" applyBorder="1"/>
    <xf numFmtId="49" fontId="9" fillId="0" borderId="8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" fillId="0" borderId="7" xfId="1" applyBorder="1"/>
    <xf numFmtId="0" fontId="1" fillId="0" borderId="0" xfId="1"/>
    <xf numFmtId="0" fontId="1" fillId="0" borderId="6" xfId="1" applyBorder="1"/>
    <xf numFmtId="49" fontId="9" fillId="0" borderId="5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4" xfId="1" applyBorder="1"/>
    <xf numFmtId="0" fontId="1" fillId="0" borderId="3" xfId="1" applyBorder="1"/>
    <xf numFmtId="0" fontId="1" fillId="0" borderId="2" xfId="1" applyBorder="1"/>
    <xf numFmtId="0" fontId="12" fillId="2" borderId="15" xfId="1" applyFont="1" applyFill="1" applyBorder="1" applyAlignment="1">
      <alignment horizontal="center"/>
    </xf>
    <xf numFmtId="0" fontId="12" fillId="2" borderId="10" xfId="1" applyFont="1" applyFill="1" applyBorder="1" applyAlignment="1">
      <alignment horizontal="center"/>
    </xf>
    <xf numFmtId="0" fontId="12" fillId="2" borderId="14" xfId="1" applyFont="1" applyFill="1" applyBorder="1" applyAlignment="1">
      <alignment horizontal="center"/>
    </xf>
    <xf numFmtId="0" fontId="12" fillId="2" borderId="12" xfId="1" applyFont="1" applyFill="1" applyBorder="1" applyAlignment="1">
      <alignment horizontal="center"/>
    </xf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10" fillId="0" borderId="13" xfId="1" applyFont="1" applyBorder="1" applyAlignment="1">
      <alignment horizontal="right" vertical="top" readingOrder="2"/>
    </xf>
    <xf numFmtId="0" fontId="11" fillId="0" borderId="1" xfId="1" applyFont="1" applyBorder="1" applyAlignment="1">
      <alignment horizontal="right" vertical="center" wrapText="1" readingOrder="2"/>
    </xf>
    <xf numFmtId="0" fontId="9" fillId="0" borderId="12" xfId="1" applyFont="1" applyBorder="1"/>
    <xf numFmtId="0" fontId="1" fillId="0" borderId="21" xfId="1" applyBorder="1"/>
    <xf numFmtId="0" fontId="1" fillId="0" borderId="22" xfId="1" applyBorder="1"/>
    <xf numFmtId="0" fontId="1" fillId="0" borderId="23" xfId="1" applyBorder="1"/>
    <xf numFmtId="0" fontId="1" fillId="0" borderId="24" xfId="1" applyBorder="1"/>
    <xf numFmtId="0" fontId="1" fillId="0" borderId="25" xfId="1" applyBorder="1"/>
    <xf numFmtId="0" fontId="12" fillId="0" borderId="14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0" fillId="0" borderId="21" xfId="1" applyFont="1" applyBorder="1" applyAlignment="1">
      <alignment horizontal="right" vertical="top" readingOrder="2"/>
    </xf>
    <xf numFmtId="0" fontId="10" fillId="0" borderId="15" xfId="1" applyFont="1" applyBorder="1" applyAlignment="1">
      <alignment horizontal="right" vertical="top" readingOrder="2"/>
    </xf>
    <xf numFmtId="0" fontId="10" fillId="0" borderId="14" xfId="1" applyFont="1" applyBorder="1" applyAlignment="1">
      <alignment horizontal="right" vertical="top" readingOrder="2"/>
    </xf>
    <xf numFmtId="0" fontId="11" fillId="0" borderId="0" xfId="1" applyFont="1" applyAlignment="1">
      <alignment horizontal="right" vertical="center" wrapText="1" readingOrder="2"/>
    </xf>
    <xf numFmtId="0" fontId="11" fillId="0" borderId="1" xfId="1" applyFont="1" applyBorder="1" applyAlignment="1">
      <alignment vertical="center" wrapText="1" readingOrder="2"/>
    </xf>
    <xf numFmtId="0" fontId="9" fillId="0" borderId="0" xfId="1" applyFont="1"/>
    <xf numFmtId="0" fontId="8" fillId="0" borderId="0" xfId="1" applyFont="1" applyAlignment="1">
      <alignment horizontal="center"/>
    </xf>
    <xf numFmtId="0" fontId="18" fillId="0" borderId="0" xfId="1" applyFont="1" applyAlignment="1">
      <alignment horizontal="right" vertical="center" readingOrder="2"/>
    </xf>
    <xf numFmtId="0" fontId="19" fillId="0" borderId="0" xfId="1" applyFont="1"/>
    <xf numFmtId="0" fontId="20" fillId="0" borderId="0" xfId="1" applyFont="1"/>
  </cellXfs>
  <cellStyles count="2">
    <cellStyle name="Normal" xfId="0" builtinId="0"/>
    <cellStyle name="Normal 2" xfId="1" xr:uid="{770B52E3-1866-47C7-95E4-64CB6111B0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5A77-CDE4-4FE3-91D0-8B94B02A7329}">
  <sheetPr>
    <pageSetUpPr fitToPage="1"/>
  </sheetPr>
  <dimension ref="A1:L120"/>
  <sheetViews>
    <sheetView rightToLeft="1" topLeftCell="A91" workbookViewId="0">
      <selection activeCell="K112" sqref="K112"/>
    </sheetView>
  </sheetViews>
  <sheetFormatPr defaultRowHeight="15" x14ac:dyDescent="0.25"/>
  <cols>
    <col min="2" max="2" width="14.42578125" customWidth="1"/>
    <col min="6" max="6" width="12.42578125" customWidth="1"/>
    <col min="7" max="7" width="13.28515625" customWidth="1"/>
  </cols>
  <sheetData>
    <row r="1" spans="1:12" x14ac:dyDescent="0.25">
      <c r="A1" s="95" t="s">
        <v>156</v>
      </c>
      <c r="B1" s="94"/>
      <c r="C1" s="94"/>
      <c r="D1" s="94"/>
      <c r="E1" s="94"/>
      <c r="F1" s="94"/>
      <c r="G1" s="94"/>
      <c r="H1" s="94"/>
      <c r="I1" s="93"/>
      <c r="J1" s="4"/>
      <c r="K1" s="4"/>
      <c r="L1" s="4"/>
    </row>
    <row r="2" spans="1:12" ht="18.75" x14ac:dyDescent="0.3">
      <c r="A2" s="92" t="s">
        <v>157</v>
      </c>
      <c r="B2" s="91"/>
      <c r="C2" s="91"/>
      <c r="D2" s="91"/>
      <c r="E2" s="91"/>
      <c r="F2" s="91"/>
      <c r="G2" s="91"/>
      <c r="H2" s="91"/>
      <c r="I2" s="90"/>
      <c r="J2" s="89"/>
      <c r="K2" s="88"/>
      <c r="L2" s="4"/>
    </row>
    <row r="3" spans="1:12" x14ac:dyDescent="0.25">
      <c r="A3" s="87" t="s">
        <v>155</v>
      </c>
      <c r="B3" s="87" t="s">
        <v>154</v>
      </c>
      <c r="C3" s="87" t="s">
        <v>153</v>
      </c>
      <c r="D3" s="87" t="s">
        <v>152</v>
      </c>
      <c r="E3" s="87" t="s">
        <v>151</v>
      </c>
      <c r="F3" s="87" t="s">
        <v>150</v>
      </c>
      <c r="G3" s="87" t="s">
        <v>149</v>
      </c>
      <c r="H3" s="87" t="s">
        <v>148</v>
      </c>
      <c r="I3" s="87" t="s">
        <v>147</v>
      </c>
      <c r="J3" s="4"/>
      <c r="K3" s="4"/>
      <c r="L3" s="4"/>
    </row>
    <row r="4" spans="1:12" x14ac:dyDescent="0.25">
      <c r="A4" s="69" t="s">
        <v>146</v>
      </c>
      <c r="B4" s="68"/>
      <c r="C4" s="68"/>
      <c r="D4" s="68"/>
      <c r="E4" s="68"/>
      <c r="F4" s="68"/>
      <c r="G4" s="68"/>
      <c r="H4" s="68"/>
      <c r="I4" s="67"/>
      <c r="J4" s="4"/>
      <c r="K4" s="4"/>
      <c r="L4" s="4"/>
    </row>
    <row r="5" spans="1:12" x14ac:dyDescent="0.25">
      <c r="A5" s="80" t="s">
        <v>145</v>
      </c>
      <c r="B5" s="80" t="s">
        <v>144</v>
      </c>
      <c r="C5" s="80">
        <v>2</v>
      </c>
      <c r="D5" s="80">
        <v>2</v>
      </c>
      <c r="E5" s="80"/>
      <c r="F5" s="80">
        <v>6</v>
      </c>
      <c r="G5" s="80"/>
      <c r="H5" s="80">
        <v>3</v>
      </c>
      <c r="I5" s="80">
        <v>3</v>
      </c>
      <c r="J5" s="4"/>
      <c r="K5" s="4"/>
      <c r="L5" s="4"/>
    </row>
    <row r="6" spans="1:12" x14ac:dyDescent="0.25">
      <c r="A6" s="71" t="s">
        <v>143</v>
      </c>
      <c r="B6" s="80" t="s">
        <v>142</v>
      </c>
      <c r="C6" s="55">
        <v>4</v>
      </c>
      <c r="D6" s="55">
        <v>2</v>
      </c>
      <c r="E6" s="55"/>
      <c r="F6" s="55">
        <v>6</v>
      </c>
      <c r="G6" s="80"/>
      <c r="H6" s="80">
        <v>3</v>
      </c>
      <c r="I6" s="80">
        <v>3</v>
      </c>
      <c r="J6" s="4"/>
      <c r="K6" s="4"/>
      <c r="L6" s="4"/>
    </row>
    <row r="7" spans="1:12" x14ac:dyDescent="0.25">
      <c r="A7" s="29"/>
      <c r="B7" s="28"/>
      <c r="C7" s="28"/>
      <c r="D7" s="27"/>
      <c r="E7" s="26" t="s">
        <v>82</v>
      </c>
      <c r="F7" s="25">
        <f>SUM(F5:F6)</f>
        <v>12</v>
      </c>
      <c r="G7" s="25">
        <f>SUM(G5:G6)</f>
        <v>0</v>
      </c>
      <c r="H7" s="25">
        <f>SUM(H5:H6)</f>
        <v>6</v>
      </c>
      <c r="I7" s="25">
        <f>SUM(I5:I6)</f>
        <v>6</v>
      </c>
      <c r="J7" s="4"/>
      <c r="K7" s="4"/>
      <c r="L7" s="4"/>
    </row>
    <row r="8" spans="1:12" x14ac:dyDescent="0.25">
      <c r="A8" s="24"/>
      <c r="B8" s="23"/>
      <c r="C8" s="23"/>
      <c r="D8" s="22"/>
      <c r="E8" s="21"/>
      <c r="F8" s="20"/>
      <c r="G8" s="20"/>
      <c r="H8" s="20"/>
      <c r="I8" s="20"/>
      <c r="J8" s="4"/>
      <c r="K8" s="4"/>
      <c r="L8" s="4"/>
    </row>
    <row r="9" spans="1:12" x14ac:dyDescent="0.25">
      <c r="A9" s="19"/>
      <c r="B9" s="18"/>
      <c r="C9" s="18"/>
      <c r="D9" s="17"/>
      <c r="E9" s="16"/>
      <c r="F9" s="15"/>
      <c r="G9" s="15"/>
      <c r="H9" s="14"/>
      <c r="I9" s="14"/>
      <c r="J9" s="4"/>
      <c r="K9" s="4"/>
      <c r="L9" s="4"/>
    </row>
    <row r="10" spans="1:12" x14ac:dyDescent="0.25">
      <c r="A10" s="69" t="s">
        <v>141</v>
      </c>
      <c r="B10" s="68"/>
      <c r="C10" s="68"/>
      <c r="D10" s="68"/>
      <c r="E10" s="68"/>
      <c r="F10" s="68"/>
      <c r="G10" s="68"/>
      <c r="H10" s="68"/>
      <c r="I10" s="67"/>
      <c r="J10" s="4"/>
      <c r="K10" s="4"/>
      <c r="L10" s="4"/>
    </row>
    <row r="11" spans="1:12" x14ac:dyDescent="0.25">
      <c r="A11" s="71" t="s">
        <v>140</v>
      </c>
      <c r="B11" s="70" t="s">
        <v>139</v>
      </c>
      <c r="C11" s="55">
        <v>2</v>
      </c>
      <c r="D11" s="55">
        <v>2</v>
      </c>
      <c r="E11" s="55"/>
      <c r="F11" s="55">
        <v>4</v>
      </c>
      <c r="G11" s="55"/>
      <c r="H11" s="55">
        <v>2</v>
      </c>
      <c r="I11" s="55">
        <v>2</v>
      </c>
      <c r="J11" s="4"/>
      <c r="K11" s="4"/>
      <c r="L11" s="4"/>
    </row>
    <row r="12" spans="1:12" x14ac:dyDescent="0.25">
      <c r="A12" s="73" t="s">
        <v>138</v>
      </c>
      <c r="B12" s="75" t="s">
        <v>137</v>
      </c>
      <c r="C12" s="16">
        <v>3</v>
      </c>
      <c r="D12" s="16">
        <v>2</v>
      </c>
      <c r="E12" s="16"/>
      <c r="F12" s="16"/>
      <c r="G12" s="16">
        <v>5</v>
      </c>
      <c r="H12" s="16"/>
      <c r="I12" s="16">
        <v>2.5</v>
      </c>
      <c r="J12" s="4"/>
      <c r="K12" s="4"/>
      <c r="L12" s="4"/>
    </row>
    <row r="13" spans="1:12" ht="24" x14ac:dyDescent="0.25">
      <c r="A13" s="73" t="s">
        <v>136</v>
      </c>
      <c r="B13" s="75" t="s">
        <v>135</v>
      </c>
      <c r="C13" s="16"/>
      <c r="D13" s="16"/>
      <c r="E13" s="86">
        <v>4</v>
      </c>
      <c r="F13" s="16">
        <v>2</v>
      </c>
      <c r="G13" s="16"/>
      <c r="H13" s="16"/>
      <c r="I13" s="16">
        <v>2</v>
      </c>
      <c r="J13" s="4"/>
      <c r="K13" s="4"/>
      <c r="L13" s="4"/>
    </row>
    <row r="14" spans="1:12" ht="24" x14ac:dyDescent="0.25">
      <c r="A14" s="75" t="s">
        <v>134</v>
      </c>
      <c r="B14" s="75" t="s">
        <v>133</v>
      </c>
      <c r="C14" s="16"/>
      <c r="D14" s="16"/>
      <c r="E14" s="16">
        <v>4</v>
      </c>
      <c r="F14" s="16"/>
      <c r="G14" s="16">
        <v>2</v>
      </c>
      <c r="H14" s="16"/>
      <c r="I14" s="16">
        <v>2</v>
      </c>
      <c r="J14" s="4"/>
      <c r="K14" s="4"/>
      <c r="L14" s="4"/>
    </row>
    <row r="15" spans="1:12" ht="24" x14ac:dyDescent="0.25">
      <c r="A15" s="85">
        <v>84107</v>
      </c>
      <c r="B15" s="75" t="s">
        <v>52</v>
      </c>
      <c r="C15" s="16">
        <v>2</v>
      </c>
      <c r="D15" s="16">
        <v>1</v>
      </c>
      <c r="E15" s="16"/>
      <c r="F15" s="16">
        <v>3</v>
      </c>
      <c r="G15" s="16"/>
      <c r="H15" s="16"/>
      <c r="I15" s="16">
        <v>1.5</v>
      </c>
      <c r="J15" s="79"/>
      <c r="K15" s="4"/>
      <c r="L15" s="4"/>
    </row>
    <row r="16" spans="1:12" x14ac:dyDescent="0.25">
      <c r="A16" s="84" t="s">
        <v>132</v>
      </c>
      <c r="B16" s="83" t="s">
        <v>131</v>
      </c>
      <c r="C16" s="82">
        <v>4</v>
      </c>
      <c r="D16" s="82">
        <v>2</v>
      </c>
      <c r="E16" s="82"/>
      <c r="F16" s="82">
        <v>6</v>
      </c>
      <c r="G16" s="82"/>
      <c r="H16" s="82"/>
      <c r="I16" s="82">
        <v>3</v>
      </c>
      <c r="J16" s="4"/>
      <c r="K16" s="4"/>
      <c r="L16" s="4"/>
    </row>
    <row r="17" spans="1:12" x14ac:dyDescent="0.25">
      <c r="A17" s="73" t="s">
        <v>130</v>
      </c>
      <c r="B17" s="33" t="s">
        <v>129</v>
      </c>
      <c r="C17" s="16">
        <v>4</v>
      </c>
      <c r="D17" s="16">
        <v>2</v>
      </c>
      <c r="E17" s="16"/>
      <c r="F17" s="16"/>
      <c r="G17" s="16">
        <v>6</v>
      </c>
      <c r="H17" s="16"/>
      <c r="I17" s="16">
        <v>3</v>
      </c>
      <c r="J17" s="4"/>
      <c r="K17" s="4"/>
      <c r="L17" s="4"/>
    </row>
    <row r="18" spans="1:12" x14ac:dyDescent="0.25">
      <c r="A18" s="73" t="s">
        <v>128</v>
      </c>
      <c r="B18" s="33" t="s">
        <v>127</v>
      </c>
      <c r="C18" s="16">
        <v>4</v>
      </c>
      <c r="D18" s="16">
        <v>2</v>
      </c>
      <c r="E18" s="16"/>
      <c r="F18" s="16">
        <v>6</v>
      </c>
      <c r="G18" s="16"/>
      <c r="H18" s="16"/>
      <c r="I18" s="16">
        <v>3</v>
      </c>
      <c r="J18" s="4"/>
      <c r="K18" s="4"/>
      <c r="L18" s="4"/>
    </row>
    <row r="19" spans="1:12" x14ac:dyDescent="0.25">
      <c r="A19" s="73" t="s">
        <v>126</v>
      </c>
      <c r="B19" s="33" t="s">
        <v>125</v>
      </c>
      <c r="C19" s="16">
        <v>4</v>
      </c>
      <c r="D19" s="16">
        <v>2</v>
      </c>
      <c r="E19" s="16"/>
      <c r="F19" s="16"/>
      <c r="G19" s="16">
        <v>6</v>
      </c>
      <c r="H19" s="16"/>
      <c r="I19" s="16">
        <v>3</v>
      </c>
      <c r="J19" s="4"/>
      <c r="K19" s="4"/>
      <c r="L19" s="4"/>
    </row>
    <row r="20" spans="1:12" x14ac:dyDescent="0.25">
      <c r="A20" s="73" t="s">
        <v>124</v>
      </c>
      <c r="B20" s="33" t="s">
        <v>123</v>
      </c>
      <c r="C20" s="16"/>
      <c r="D20" s="16"/>
      <c r="E20" s="16">
        <v>2</v>
      </c>
      <c r="F20" s="16"/>
      <c r="G20" s="16">
        <v>1</v>
      </c>
      <c r="H20" s="16"/>
      <c r="I20" s="16">
        <v>1</v>
      </c>
      <c r="J20" s="4"/>
      <c r="K20" s="4"/>
      <c r="L20" s="4"/>
    </row>
    <row r="21" spans="1:12" x14ac:dyDescent="0.25">
      <c r="A21" s="73" t="s">
        <v>122</v>
      </c>
      <c r="B21" s="33" t="s">
        <v>121</v>
      </c>
      <c r="C21" s="16">
        <v>2</v>
      </c>
      <c r="D21" s="16"/>
      <c r="E21" s="16"/>
      <c r="F21" s="16"/>
      <c r="G21" s="16">
        <v>2</v>
      </c>
      <c r="H21" s="16"/>
      <c r="I21" s="16">
        <v>1</v>
      </c>
      <c r="J21" s="79"/>
      <c r="K21" s="4"/>
      <c r="L21" s="4"/>
    </row>
    <row r="22" spans="1:12" x14ac:dyDescent="0.25">
      <c r="A22" s="73" t="s">
        <v>120</v>
      </c>
      <c r="B22" s="33" t="s">
        <v>55</v>
      </c>
      <c r="C22" s="16"/>
      <c r="D22" s="16"/>
      <c r="E22" s="16"/>
      <c r="F22" s="16">
        <v>0</v>
      </c>
      <c r="G22" s="16">
        <v>0</v>
      </c>
      <c r="H22" s="16"/>
      <c r="I22" s="16">
        <v>0</v>
      </c>
      <c r="J22" s="4"/>
      <c r="K22" s="4"/>
      <c r="L22" s="4"/>
    </row>
    <row r="23" spans="1:12" x14ac:dyDescent="0.25">
      <c r="A23" s="29"/>
      <c r="B23" s="28"/>
      <c r="C23" s="28"/>
      <c r="D23" s="27"/>
      <c r="E23" s="26" t="s">
        <v>9</v>
      </c>
      <c r="F23" s="25">
        <f>SUM(F11:F15)+SUM(F17:F22)</f>
        <v>15</v>
      </c>
      <c r="G23" s="25">
        <f>SUM(G11:G22)</f>
        <v>22</v>
      </c>
      <c r="H23" s="25">
        <f>SUM(H11:H22)</f>
        <v>2</v>
      </c>
      <c r="I23" s="25">
        <f>SUM(I11:I15)+SUM(I17:I22)</f>
        <v>21</v>
      </c>
      <c r="J23" s="4"/>
      <c r="K23" s="4"/>
      <c r="L23" s="4"/>
    </row>
    <row r="24" spans="1:12" x14ac:dyDescent="0.25">
      <c r="A24" s="24"/>
      <c r="B24" s="23"/>
      <c r="C24" s="23"/>
      <c r="D24" s="22"/>
      <c r="E24" s="21"/>
      <c r="F24" s="20"/>
      <c r="G24" s="20"/>
      <c r="H24" s="20"/>
      <c r="I24" s="20"/>
      <c r="J24" s="4"/>
      <c r="K24" s="4"/>
      <c r="L24" s="4"/>
    </row>
    <row r="25" spans="1:12" x14ac:dyDescent="0.25">
      <c r="A25" s="19"/>
      <c r="B25" s="18"/>
      <c r="C25" s="18"/>
      <c r="D25" s="17"/>
      <c r="E25" s="16" t="s">
        <v>116</v>
      </c>
      <c r="F25" s="15">
        <f>F23+G23</f>
        <v>37</v>
      </c>
      <c r="G25" s="15"/>
      <c r="H25" s="14"/>
      <c r="I25" s="14"/>
      <c r="J25" s="4"/>
      <c r="K25" s="4"/>
      <c r="L25" s="4"/>
    </row>
    <row r="26" spans="1:12" x14ac:dyDescent="0.25">
      <c r="A26" s="81"/>
      <c r="B26" s="81"/>
      <c r="C26" s="13"/>
      <c r="D26" s="13"/>
      <c r="E26" s="13"/>
      <c r="F26" s="13"/>
      <c r="G26" s="13"/>
      <c r="H26" s="13"/>
      <c r="I26" s="13"/>
      <c r="J26" s="4"/>
      <c r="K26" s="4"/>
      <c r="L26" s="4"/>
    </row>
    <row r="27" spans="1:12" x14ac:dyDescent="0.25">
      <c r="J27" s="4"/>
      <c r="K27" s="4"/>
      <c r="L27" s="4"/>
    </row>
    <row r="28" spans="1:12" x14ac:dyDescent="0.25">
      <c r="A28" s="69" t="s">
        <v>119</v>
      </c>
      <c r="B28" s="68"/>
      <c r="C28" s="68"/>
      <c r="D28" s="68"/>
      <c r="E28" s="68"/>
      <c r="F28" s="68"/>
      <c r="G28" s="68"/>
      <c r="H28" s="68"/>
      <c r="I28" s="67"/>
      <c r="J28" s="4"/>
      <c r="K28" s="4"/>
      <c r="L28" s="4"/>
    </row>
    <row r="29" spans="1:12" x14ac:dyDescent="0.25">
      <c r="A29" s="80" t="s">
        <v>118</v>
      </c>
      <c r="B29" s="80" t="s">
        <v>117</v>
      </c>
      <c r="C29" s="55">
        <v>3</v>
      </c>
      <c r="D29" s="55">
        <v>2</v>
      </c>
      <c r="E29" s="55"/>
      <c r="F29" s="4"/>
      <c r="G29" s="55">
        <v>5</v>
      </c>
      <c r="H29" s="55">
        <v>2.5</v>
      </c>
      <c r="I29" s="55">
        <v>2.5</v>
      </c>
      <c r="J29" s="4"/>
      <c r="K29" s="4"/>
      <c r="L29" s="4"/>
    </row>
    <row r="30" spans="1:12" x14ac:dyDescent="0.25">
      <c r="A30" s="80"/>
      <c r="B30" s="80"/>
      <c r="C30" s="55"/>
      <c r="D30" s="55"/>
      <c r="E30" s="55"/>
      <c r="F30" s="55"/>
      <c r="G30" s="55"/>
      <c r="H30" s="55"/>
      <c r="I30" s="55"/>
      <c r="J30" s="79"/>
      <c r="K30" s="79"/>
      <c r="L30" s="4"/>
    </row>
    <row r="31" spans="1:12" x14ac:dyDescent="0.25">
      <c r="A31" s="78"/>
      <c r="B31" s="77"/>
      <c r="C31" s="77"/>
      <c r="D31" s="76"/>
      <c r="E31" s="16" t="s">
        <v>116</v>
      </c>
      <c r="F31" s="54"/>
      <c r="G31" s="54">
        <v>5</v>
      </c>
      <c r="H31" s="54"/>
      <c r="I31" s="54">
        <v>2.5</v>
      </c>
      <c r="J31" s="4"/>
      <c r="K31" s="4"/>
      <c r="L31" s="4"/>
    </row>
    <row r="32" spans="1:12" x14ac:dyDescent="0.25">
      <c r="A32" s="69" t="s">
        <v>115</v>
      </c>
      <c r="B32" s="68"/>
      <c r="C32" s="68"/>
      <c r="D32" s="68"/>
      <c r="E32" s="68"/>
      <c r="F32" s="68"/>
      <c r="G32" s="68"/>
      <c r="H32" s="68"/>
      <c r="I32" s="67"/>
      <c r="J32" s="4"/>
      <c r="K32" s="4"/>
      <c r="L32" s="4"/>
    </row>
    <row r="33" spans="1:12" x14ac:dyDescent="0.25">
      <c r="A33" s="73" t="s">
        <v>114</v>
      </c>
      <c r="B33" s="75" t="s">
        <v>113</v>
      </c>
      <c r="C33" s="16">
        <v>4</v>
      </c>
      <c r="D33" s="16">
        <v>2</v>
      </c>
      <c r="E33" s="16"/>
      <c r="F33" s="16">
        <v>6</v>
      </c>
      <c r="G33" s="16"/>
      <c r="H33" s="16"/>
      <c r="I33" s="16">
        <v>3</v>
      </c>
      <c r="J33" s="4"/>
      <c r="K33" s="4"/>
      <c r="L33" s="4"/>
    </row>
    <row r="34" spans="1:12" x14ac:dyDescent="0.25">
      <c r="A34" s="73" t="s">
        <v>112</v>
      </c>
      <c r="B34" s="75" t="s">
        <v>111</v>
      </c>
      <c r="C34" s="16">
        <v>4</v>
      </c>
      <c r="D34" s="16">
        <v>2</v>
      </c>
      <c r="E34" s="16"/>
      <c r="F34" s="16"/>
      <c r="G34" s="16">
        <v>6</v>
      </c>
      <c r="H34" s="16"/>
      <c r="I34" s="16">
        <v>3</v>
      </c>
      <c r="J34" s="4"/>
      <c r="K34" s="4"/>
      <c r="L34" s="4"/>
    </row>
    <row r="35" spans="1:12" ht="24" x14ac:dyDescent="0.25">
      <c r="A35" s="73" t="s">
        <v>110</v>
      </c>
      <c r="B35" s="75" t="s">
        <v>109</v>
      </c>
      <c r="C35" s="16"/>
      <c r="D35" s="16"/>
      <c r="E35" s="16">
        <v>4</v>
      </c>
      <c r="F35" s="16">
        <v>2</v>
      </c>
      <c r="G35" s="16"/>
      <c r="H35" s="16"/>
      <c r="I35" s="16">
        <v>2</v>
      </c>
      <c r="J35" s="4"/>
      <c r="K35" s="4"/>
      <c r="L35" s="4"/>
    </row>
    <row r="36" spans="1:12" ht="24" x14ac:dyDescent="0.25">
      <c r="A36" s="73" t="s">
        <v>108</v>
      </c>
      <c r="B36" s="75" t="s">
        <v>107</v>
      </c>
      <c r="C36" s="16"/>
      <c r="D36" s="16"/>
      <c r="E36" s="16">
        <v>4</v>
      </c>
      <c r="F36" s="16">
        <v>2</v>
      </c>
      <c r="G36" s="16"/>
      <c r="H36" s="16"/>
      <c r="I36" s="16">
        <v>2</v>
      </c>
      <c r="J36" s="4"/>
      <c r="K36" s="4"/>
      <c r="L36" s="4"/>
    </row>
    <row r="37" spans="1:12" ht="24" x14ac:dyDescent="0.25">
      <c r="A37" s="73" t="s">
        <v>106</v>
      </c>
      <c r="B37" s="75" t="s">
        <v>105</v>
      </c>
      <c r="C37" s="16"/>
      <c r="D37" s="16"/>
      <c r="E37" s="16">
        <v>4</v>
      </c>
      <c r="F37" s="16"/>
      <c r="G37" s="16">
        <v>2</v>
      </c>
      <c r="H37" s="16"/>
      <c r="I37" s="16">
        <v>2</v>
      </c>
      <c r="J37" s="4"/>
      <c r="K37" s="4"/>
      <c r="L37" s="4"/>
    </row>
    <row r="38" spans="1:12" x14ac:dyDescent="0.25">
      <c r="A38" s="73" t="s">
        <v>104</v>
      </c>
      <c r="B38" s="33" t="s">
        <v>103</v>
      </c>
      <c r="C38" s="16">
        <v>2</v>
      </c>
      <c r="D38" s="16">
        <v>1</v>
      </c>
      <c r="E38" s="16"/>
      <c r="F38" s="16"/>
      <c r="G38" s="16">
        <v>3</v>
      </c>
      <c r="H38" s="16"/>
      <c r="I38" s="16">
        <v>1.5</v>
      </c>
      <c r="J38" s="4"/>
      <c r="K38" s="4"/>
      <c r="L38" s="4"/>
    </row>
    <row r="39" spans="1:12" x14ac:dyDescent="0.25">
      <c r="A39" s="74" t="s">
        <v>102</v>
      </c>
      <c r="B39" s="33" t="s">
        <v>101</v>
      </c>
      <c r="C39" s="16">
        <v>3</v>
      </c>
      <c r="D39" s="16">
        <v>1</v>
      </c>
      <c r="E39" s="16"/>
      <c r="F39" s="16"/>
      <c r="G39" s="16">
        <v>4</v>
      </c>
      <c r="H39" s="16"/>
      <c r="I39" s="16">
        <v>2</v>
      </c>
      <c r="J39" s="4"/>
      <c r="K39" s="4"/>
      <c r="L39" s="4"/>
    </row>
    <row r="40" spans="1:12" x14ac:dyDescent="0.25">
      <c r="A40" s="73" t="s">
        <v>100</v>
      </c>
      <c r="B40" s="33" t="s">
        <v>99</v>
      </c>
      <c r="C40" s="16">
        <v>2</v>
      </c>
      <c r="D40" s="16">
        <v>1</v>
      </c>
      <c r="E40" s="16"/>
      <c r="F40" s="16">
        <v>3</v>
      </c>
      <c r="H40" s="16"/>
      <c r="I40" s="16">
        <v>1.5</v>
      </c>
      <c r="J40" s="4"/>
      <c r="K40" s="4"/>
      <c r="L40" s="4"/>
    </row>
    <row r="41" spans="1:12" x14ac:dyDescent="0.25">
      <c r="A41" s="73" t="s">
        <v>98</v>
      </c>
      <c r="B41" s="33" t="s">
        <v>97</v>
      </c>
      <c r="C41" s="16">
        <v>4</v>
      </c>
      <c r="D41" s="16">
        <v>2</v>
      </c>
      <c r="E41" s="16"/>
      <c r="F41" s="16">
        <v>6</v>
      </c>
      <c r="G41" s="16"/>
      <c r="H41" s="16"/>
      <c r="I41" s="16">
        <v>3</v>
      </c>
      <c r="J41" s="4"/>
      <c r="K41" s="4"/>
      <c r="L41" s="4"/>
    </row>
    <row r="42" spans="1:12" x14ac:dyDescent="0.25">
      <c r="A42" s="73" t="s">
        <v>96</v>
      </c>
      <c r="B42" s="33" t="s">
        <v>95</v>
      </c>
      <c r="C42" s="16">
        <v>2</v>
      </c>
      <c r="D42" s="16">
        <v>2</v>
      </c>
      <c r="E42" s="16"/>
      <c r="F42" s="16"/>
      <c r="G42" s="16">
        <v>4</v>
      </c>
      <c r="H42" s="16"/>
      <c r="I42" s="16">
        <v>2</v>
      </c>
      <c r="J42" s="4"/>
      <c r="K42" s="4"/>
      <c r="L42" s="4"/>
    </row>
    <row r="43" spans="1:12" x14ac:dyDescent="0.25">
      <c r="A43" s="73" t="s">
        <v>94</v>
      </c>
      <c r="B43" s="33" t="s">
        <v>93</v>
      </c>
      <c r="C43" s="16">
        <v>2</v>
      </c>
      <c r="D43" s="16"/>
      <c r="E43" s="16"/>
      <c r="F43" s="16"/>
      <c r="G43" s="16">
        <v>2</v>
      </c>
      <c r="H43" s="16"/>
      <c r="I43" s="16">
        <v>1</v>
      </c>
      <c r="J43" s="4"/>
      <c r="K43" s="4"/>
      <c r="L43" s="4"/>
    </row>
    <row r="44" spans="1:12" x14ac:dyDescent="0.25">
      <c r="A44" s="73" t="s">
        <v>92</v>
      </c>
      <c r="B44" s="33" t="s">
        <v>91</v>
      </c>
      <c r="C44" s="16">
        <v>2</v>
      </c>
      <c r="D44" s="16"/>
      <c r="E44" s="16"/>
      <c r="F44" s="16">
        <v>2</v>
      </c>
      <c r="G44" s="16"/>
      <c r="H44" s="16"/>
      <c r="I44" s="16">
        <v>1</v>
      </c>
      <c r="J44" s="4"/>
      <c r="K44" s="4"/>
      <c r="L44" s="4"/>
    </row>
    <row r="45" spans="1:12" x14ac:dyDescent="0.25">
      <c r="A45" s="73" t="s">
        <v>90</v>
      </c>
      <c r="B45" s="33" t="s">
        <v>55</v>
      </c>
      <c r="C45" s="16"/>
      <c r="D45" s="16"/>
      <c r="E45" s="16"/>
      <c r="F45" s="16">
        <v>0</v>
      </c>
      <c r="G45" s="16">
        <v>0</v>
      </c>
      <c r="H45" s="16"/>
      <c r="I45" s="16">
        <v>0</v>
      </c>
      <c r="J45" s="4"/>
      <c r="K45" s="4"/>
      <c r="L45" s="4"/>
    </row>
    <row r="46" spans="1:12" x14ac:dyDescent="0.25">
      <c r="A46" s="29"/>
      <c r="B46" s="28"/>
      <c r="C46" s="28"/>
      <c r="D46" s="27"/>
      <c r="E46" s="26" t="s">
        <v>9</v>
      </c>
      <c r="F46" s="25">
        <f>SUM(F33:F45)</f>
        <v>21</v>
      </c>
      <c r="G46" s="25">
        <f>SUM(G33:G45)</f>
        <v>21</v>
      </c>
      <c r="H46" s="25">
        <f>SUM(H33:H45)</f>
        <v>0</v>
      </c>
      <c r="I46" s="25">
        <f>SUM(I33:I45)</f>
        <v>24</v>
      </c>
      <c r="J46" s="4"/>
      <c r="K46" s="4"/>
      <c r="L46" s="4"/>
    </row>
    <row r="47" spans="1:12" x14ac:dyDescent="0.25">
      <c r="A47" s="24"/>
      <c r="B47" s="23"/>
      <c r="C47" s="23"/>
      <c r="D47" s="22"/>
      <c r="E47" s="21"/>
      <c r="F47" s="20"/>
      <c r="G47" s="20"/>
      <c r="H47" s="20"/>
      <c r="I47" s="20"/>
      <c r="J47" s="4"/>
      <c r="K47" s="4"/>
      <c r="L47" s="4"/>
    </row>
    <row r="48" spans="1:12" x14ac:dyDescent="0.25">
      <c r="A48" s="19"/>
      <c r="B48" s="18"/>
      <c r="C48" s="18"/>
      <c r="D48" s="17"/>
      <c r="E48" s="16" t="s">
        <v>82</v>
      </c>
      <c r="F48" s="15">
        <f>F46+G46</f>
        <v>42</v>
      </c>
      <c r="G48" s="15"/>
      <c r="H48" s="14"/>
      <c r="I48" s="14"/>
      <c r="J48" s="4"/>
      <c r="K48" s="4"/>
      <c r="L48" s="4"/>
    </row>
    <row r="49" spans="1:12" x14ac:dyDescent="0.25">
      <c r="A49" s="73"/>
      <c r="B49" s="33"/>
      <c r="C49" s="16"/>
      <c r="D49" s="16"/>
      <c r="E49" s="16"/>
      <c r="F49" s="16"/>
      <c r="G49" s="16"/>
      <c r="H49" s="16"/>
      <c r="I49" s="16"/>
      <c r="J49" s="4"/>
      <c r="K49" s="4"/>
      <c r="L49" s="4"/>
    </row>
    <row r="50" spans="1:12" x14ac:dyDescent="0.25">
      <c r="J50" s="4"/>
      <c r="K50" s="4"/>
      <c r="L50" s="4"/>
    </row>
    <row r="51" spans="1:12" x14ac:dyDescent="0.25">
      <c r="A51" s="69" t="s">
        <v>89</v>
      </c>
      <c r="B51" s="68"/>
      <c r="C51" s="68"/>
      <c r="D51" s="68"/>
      <c r="E51" s="68"/>
      <c r="F51" s="68"/>
      <c r="G51" s="68"/>
      <c r="H51" s="68"/>
      <c r="I51" s="67"/>
      <c r="J51" s="4"/>
      <c r="K51" s="4"/>
      <c r="L51" s="4"/>
    </row>
    <row r="52" spans="1:12" x14ac:dyDescent="0.25">
      <c r="A52" s="71" t="s">
        <v>88</v>
      </c>
      <c r="B52" s="70" t="s">
        <v>87</v>
      </c>
      <c r="C52" s="55">
        <v>3</v>
      </c>
      <c r="D52" s="55">
        <v>2</v>
      </c>
      <c r="E52" s="55"/>
      <c r="F52" s="55">
        <v>5</v>
      </c>
      <c r="G52" s="55"/>
      <c r="H52" s="72">
        <v>2.5</v>
      </c>
      <c r="I52" s="72">
        <v>2.5</v>
      </c>
      <c r="J52" s="4"/>
      <c r="K52" s="4"/>
      <c r="L52" s="4"/>
    </row>
    <row r="53" spans="1:12" x14ac:dyDescent="0.25">
      <c r="A53" s="71" t="s">
        <v>86</v>
      </c>
      <c r="B53" s="70" t="s">
        <v>85</v>
      </c>
      <c r="C53" s="55">
        <v>2</v>
      </c>
      <c r="D53" s="55">
        <v>2</v>
      </c>
      <c r="E53" s="55"/>
      <c r="F53" s="55"/>
      <c r="G53" s="55">
        <v>4</v>
      </c>
      <c r="H53" s="55">
        <v>2</v>
      </c>
      <c r="I53" s="55">
        <v>2</v>
      </c>
      <c r="J53" s="4"/>
      <c r="K53" s="4"/>
      <c r="L53" s="4"/>
    </row>
    <row r="54" spans="1:12" ht="24" x14ac:dyDescent="0.25">
      <c r="A54" s="71" t="s">
        <v>84</v>
      </c>
      <c r="B54" s="70" t="s">
        <v>83</v>
      </c>
      <c r="C54" s="55"/>
      <c r="D54" s="55"/>
      <c r="E54" s="55">
        <v>4</v>
      </c>
      <c r="F54" s="55">
        <v>2</v>
      </c>
      <c r="G54" s="55"/>
      <c r="H54" s="55">
        <v>2</v>
      </c>
      <c r="I54" s="55">
        <v>2</v>
      </c>
      <c r="J54" s="4"/>
      <c r="K54" s="4"/>
      <c r="L54" s="4"/>
    </row>
    <row r="55" spans="1:12" x14ac:dyDescent="0.25">
      <c r="A55" s="71"/>
      <c r="B55" s="70"/>
      <c r="C55" s="55"/>
      <c r="D55" s="55"/>
      <c r="E55" s="55"/>
      <c r="F55" s="55"/>
      <c r="G55" s="55"/>
      <c r="H55" s="55"/>
      <c r="I55" s="55"/>
      <c r="J55" s="4"/>
      <c r="K55" s="4"/>
      <c r="L55" s="4"/>
    </row>
    <row r="56" spans="1:12" x14ac:dyDescent="0.25">
      <c r="A56" s="65"/>
      <c r="B56" s="64"/>
      <c r="C56" s="64"/>
      <c r="D56" s="63"/>
      <c r="E56" s="59"/>
      <c r="F56" s="54"/>
      <c r="G56" s="54"/>
      <c r="H56" s="54"/>
      <c r="I56" s="54"/>
      <c r="J56" s="4"/>
      <c r="K56" s="4"/>
      <c r="L56" s="4"/>
    </row>
    <row r="57" spans="1:12" x14ac:dyDescent="0.25">
      <c r="A57" s="62"/>
      <c r="B57" s="61"/>
      <c r="C57" s="61"/>
      <c r="D57" s="60"/>
      <c r="E57" s="59" t="s">
        <v>9</v>
      </c>
      <c r="F57" s="54">
        <f>SUM(F52:F54)</f>
        <v>7</v>
      </c>
      <c r="G57" s="54">
        <f>SUM(G52:G54)</f>
        <v>4</v>
      </c>
      <c r="H57" s="54">
        <f>SUM(H33+H35+H52+H53+H54)</f>
        <v>6.5</v>
      </c>
      <c r="I57" s="54">
        <f>SUM(I33+I52+I53+I54+I34+I35)</f>
        <v>14.5</v>
      </c>
      <c r="J57" s="4"/>
      <c r="K57" s="4"/>
      <c r="L57" s="4"/>
    </row>
    <row r="58" spans="1:12" x14ac:dyDescent="0.25">
      <c r="A58" s="58"/>
      <c r="B58" s="57"/>
      <c r="C58" s="57"/>
      <c r="D58" s="56"/>
      <c r="E58" s="55" t="s">
        <v>82</v>
      </c>
      <c r="F58" s="54">
        <f>SUM(G57+F57)</f>
        <v>11</v>
      </c>
      <c r="G58" s="54"/>
      <c r="H58" s="54"/>
      <c r="I58" s="54">
        <f>SUM(I57+H57)</f>
        <v>21</v>
      </c>
      <c r="J58" s="4"/>
      <c r="K58" s="4"/>
      <c r="L58" s="4"/>
    </row>
    <row r="59" spans="1:12" x14ac:dyDescent="0.25">
      <c r="A59" s="69" t="s">
        <v>81</v>
      </c>
      <c r="B59" s="68"/>
      <c r="C59" s="68"/>
      <c r="D59" s="68"/>
      <c r="E59" s="68"/>
      <c r="F59" s="68"/>
      <c r="G59" s="68"/>
      <c r="H59" s="68"/>
      <c r="I59" s="67"/>
      <c r="J59" s="4"/>
      <c r="K59" s="4"/>
      <c r="L59" s="4"/>
    </row>
    <row r="60" spans="1:12" ht="24" x14ac:dyDescent="0.25">
      <c r="A60" s="32" t="s">
        <v>80</v>
      </c>
      <c r="B60" s="31" t="s">
        <v>79</v>
      </c>
      <c r="C60" s="30">
        <v>2</v>
      </c>
      <c r="D60" s="16">
        <v>1</v>
      </c>
      <c r="E60" s="16"/>
      <c r="F60" s="16">
        <v>3</v>
      </c>
      <c r="G60" s="16"/>
      <c r="H60" s="16"/>
      <c r="I60" s="16">
        <v>1.5</v>
      </c>
      <c r="J60" s="4"/>
      <c r="K60" s="4"/>
      <c r="L60" s="4"/>
    </row>
    <row r="61" spans="1:12" ht="24" x14ac:dyDescent="0.25">
      <c r="A61" s="32" t="s">
        <v>78</v>
      </c>
      <c r="B61" s="31" t="s">
        <v>77</v>
      </c>
      <c r="C61" s="30">
        <v>2</v>
      </c>
      <c r="D61" s="16">
        <v>1</v>
      </c>
      <c r="E61" s="16"/>
      <c r="F61" s="16"/>
      <c r="G61" s="16">
        <v>3</v>
      </c>
      <c r="H61" s="16"/>
      <c r="I61" s="16">
        <v>1.5</v>
      </c>
      <c r="J61" s="4"/>
      <c r="K61" s="4"/>
      <c r="L61" s="4"/>
    </row>
    <row r="62" spans="1:12" ht="24" x14ac:dyDescent="0.25">
      <c r="A62" s="32" t="s">
        <v>76</v>
      </c>
      <c r="B62" s="31" t="s">
        <v>75</v>
      </c>
      <c r="C62" s="30">
        <v>2</v>
      </c>
      <c r="D62" s="16">
        <v>1</v>
      </c>
      <c r="E62" s="16"/>
      <c r="G62" s="16">
        <v>3</v>
      </c>
      <c r="H62" s="16"/>
      <c r="I62" s="16">
        <v>1.5</v>
      </c>
      <c r="J62" s="4"/>
      <c r="K62" s="4"/>
      <c r="L62" s="4"/>
    </row>
    <row r="63" spans="1:12" ht="24" x14ac:dyDescent="0.25">
      <c r="A63" s="32" t="s">
        <v>74</v>
      </c>
      <c r="B63" s="31" t="s">
        <v>73</v>
      </c>
      <c r="C63" s="30">
        <v>2</v>
      </c>
      <c r="D63" s="16">
        <v>1</v>
      </c>
      <c r="E63" s="16"/>
      <c r="F63" s="16">
        <v>3</v>
      </c>
      <c r="H63" s="16"/>
      <c r="I63" s="16">
        <v>1.5</v>
      </c>
      <c r="J63" s="4"/>
      <c r="K63" s="4"/>
      <c r="L63" s="4"/>
    </row>
    <row r="64" spans="1:12" ht="24" x14ac:dyDescent="0.25">
      <c r="A64" s="32" t="s">
        <v>72</v>
      </c>
      <c r="B64" s="31" t="s">
        <v>71</v>
      </c>
      <c r="C64" s="30">
        <v>2</v>
      </c>
      <c r="D64" s="16">
        <v>1</v>
      </c>
      <c r="E64" s="16"/>
      <c r="F64" s="16">
        <v>3</v>
      </c>
      <c r="G64" s="16"/>
      <c r="H64" s="16"/>
      <c r="I64" s="16">
        <v>1.5</v>
      </c>
      <c r="J64" s="4"/>
      <c r="K64" s="4"/>
      <c r="L64" s="4"/>
    </row>
    <row r="65" spans="1:12" ht="24" x14ac:dyDescent="0.25">
      <c r="A65" s="32" t="s">
        <v>70</v>
      </c>
      <c r="B65" s="31" t="s">
        <v>69</v>
      </c>
      <c r="C65" s="30">
        <v>2</v>
      </c>
      <c r="D65" s="16">
        <v>1</v>
      </c>
      <c r="E65" s="16"/>
      <c r="F65" s="16">
        <v>2</v>
      </c>
      <c r="G65" s="16"/>
      <c r="H65" s="16"/>
      <c r="I65" s="16">
        <v>1</v>
      </c>
      <c r="J65" s="4"/>
      <c r="K65" s="4"/>
      <c r="L65" s="4"/>
    </row>
    <row r="66" spans="1:12" ht="24" x14ac:dyDescent="0.25">
      <c r="A66" s="32" t="s">
        <v>68</v>
      </c>
      <c r="B66" s="31" t="s">
        <v>67</v>
      </c>
      <c r="C66" s="30">
        <v>2</v>
      </c>
      <c r="D66" s="16"/>
      <c r="E66" s="16"/>
      <c r="F66" s="16"/>
      <c r="G66" s="16">
        <v>2</v>
      </c>
      <c r="H66" s="16"/>
      <c r="I66" s="16">
        <v>1</v>
      </c>
      <c r="J66" s="4"/>
      <c r="K66" s="4"/>
      <c r="L66" s="4"/>
    </row>
    <row r="67" spans="1:12" ht="24" x14ac:dyDescent="0.25">
      <c r="A67" s="43" t="s">
        <v>66</v>
      </c>
      <c r="B67" s="31" t="s">
        <v>65</v>
      </c>
      <c r="C67" s="30">
        <v>3</v>
      </c>
      <c r="D67" s="16">
        <v>2</v>
      </c>
      <c r="E67" s="16"/>
      <c r="F67" s="16">
        <v>5</v>
      </c>
      <c r="G67" s="16"/>
      <c r="H67" s="16"/>
      <c r="I67" s="16">
        <v>2.5</v>
      </c>
      <c r="J67" s="4"/>
      <c r="K67" s="4"/>
      <c r="L67" s="4"/>
    </row>
    <row r="68" spans="1:12" ht="24" x14ac:dyDescent="0.25">
      <c r="A68" s="32" t="s">
        <v>64</v>
      </c>
      <c r="B68" s="31" t="s">
        <v>63</v>
      </c>
      <c r="C68" s="30"/>
      <c r="D68" s="16"/>
      <c r="E68" s="16">
        <v>4</v>
      </c>
      <c r="F68" s="16">
        <v>2</v>
      </c>
      <c r="G68" s="16"/>
      <c r="H68" s="16"/>
      <c r="I68" s="16">
        <v>2</v>
      </c>
      <c r="J68" s="4"/>
      <c r="K68" s="4"/>
      <c r="L68" s="4"/>
    </row>
    <row r="69" spans="1:12" ht="24" x14ac:dyDescent="0.25">
      <c r="A69" s="32" t="s">
        <v>62</v>
      </c>
      <c r="B69" s="31" t="s">
        <v>61</v>
      </c>
      <c r="C69" s="30">
        <v>2</v>
      </c>
      <c r="D69" s="16">
        <v>1</v>
      </c>
      <c r="E69" s="66"/>
      <c r="F69" s="16">
        <v>3</v>
      </c>
      <c r="G69" s="16"/>
      <c r="H69" s="16"/>
      <c r="I69" s="16">
        <v>1.5</v>
      </c>
      <c r="J69" s="4"/>
      <c r="K69" s="4"/>
      <c r="L69" s="4"/>
    </row>
    <row r="70" spans="1:12" x14ac:dyDescent="0.25">
      <c r="A70" s="32" t="s">
        <v>60</v>
      </c>
      <c r="B70" s="31" t="s">
        <v>59</v>
      </c>
      <c r="C70" s="30">
        <v>2</v>
      </c>
      <c r="D70" s="16">
        <v>1</v>
      </c>
      <c r="E70" s="16"/>
      <c r="F70" s="16">
        <v>2</v>
      </c>
      <c r="G70" s="16"/>
      <c r="H70" s="16"/>
      <c r="I70" s="16">
        <v>1</v>
      </c>
      <c r="J70" s="4"/>
      <c r="K70" s="4"/>
      <c r="L70" s="4"/>
    </row>
    <row r="71" spans="1:12" x14ac:dyDescent="0.25">
      <c r="A71" s="32" t="s">
        <v>58</v>
      </c>
      <c r="B71" s="31" t="s">
        <v>57</v>
      </c>
      <c r="C71" s="30">
        <v>2</v>
      </c>
      <c r="D71" s="16"/>
      <c r="E71" s="16"/>
      <c r="F71" s="16"/>
      <c r="G71" s="16">
        <v>2</v>
      </c>
      <c r="H71" s="16"/>
      <c r="I71" s="16">
        <v>1</v>
      </c>
      <c r="J71" s="4"/>
      <c r="K71" s="4"/>
      <c r="L71" s="4"/>
    </row>
    <row r="72" spans="1:12" ht="24" x14ac:dyDescent="0.25">
      <c r="A72" s="32" t="s">
        <v>56</v>
      </c>
      <c r="B72" s="31" t="s">
        <v>55</v>
      </c>
      <c r="C72" s="30"/>
      <c r="D72" s="16"/>
      <c r="E72" s="16"/>
      <c r="F72" s="16">
        <v>0</v>
      </c>
      <c r="G72" s="16">
        <v>0</v>
      </c>
      <c r="H72" s="16"/>
      <c r="I72" s="16">
        <v>0</v>
      </c>
      <c r="J72" s="4"/>
      <c r="K72" s="4"/>
      <c r="L72" s="4"/>
    </row>
    <row r="73" spans="1:12" x14ac:dyDescent="0.25">
      <c r="A73" s="65"/>
      <c r="B73" s="64"/>
      <c r="C73" s="64"/>
      <c r="D73" s="63"/>
      <c r="E73" s="59"/>
      <c r="F73" s="54"/>
      <c r="G73" s="54"/>
      <c r="H73" s="54"/>
      <c r="I73" s="54"/>
      <c r="J73" s="53"/>
      <c r="K73" s="52"/>
      <c r="L73" s="52"/>
    </row>
    <row r="74" spans="1:12" x14ac:dyDescent="0.25">
      <c r="A74" s="62"/>
      <c r="B74" s="61"/>
      <c r="C74" s="61"/>
      <c r="D74" s="60"/>
      <c r="E74" s="59" t="s">
        <v>9</v>
      </c>
      <c r="F74" s="54">
        <f>SUM(F60:F72)</f>
        <v>23</v>
      </c>
      <c r="G74" s="54">
        <f>SUM(G60:G72)</f>
        <v>10</v>
      </c>
      <c r="H74" s="54">
        <f>SUM(H60:H72)</f>
        <v>0</v>
      </c>
      <c r="I74" s="54">
        <f>SUM(I60:I72)</f>
        <v>17.5</v>
      </c>
      <c r="J74" s="53"/>
      <c r="K74" s="52"/>
      <c r="L74" s="52"/>
    </row>
    <row r="75" spans="1:12" x14ac:dyDescent="0.25">
      <c r="A75" s="58"/>
      <c r="B75" s="57"/>
      <c r="C75" s="57"/>
      <c r="D75" s="56"/>
      <c r="E75" s="55" t="s">
        <v>54</v>
      </c>
      <c r="F75" s="54">
        <f>SUM(G74+F74)</f>
        <v>33</v>
      </c>
      <c r="G75" s="54"/>
      <c r="H75" s="54"/>
      <c r="I75" s="54">
        <f>SUM(I73:I74)</f>
        <v>17.5</v>
      </c>
      <c r="J75" s="53"/>
      <c r="K75" s="52"/>
      <c r="L75" s="52"/>
    </row>
    <row r="76" spans="1:12" x14ac:dyDescent="0.25">
      <c r="A76" s="37" t="s">
        <v>53</v>
      </c>
      <c r="B76" s="36"/>
      <c r="C76" s="35"/>
      <c r="D76" s="35"/>
      <c r="E76" s="35"/>
      <c r="F76" s="35"/>
      <c r="G76" s="34"/>
      <c r="H76" s="14"/>
      <c r="I76" s="14"/>
      <c r="J76" s="4"/>
      <c r="K76" s="4"/>
      <c r="L76" s="4"/>
    </row>
    <row r="77" spans="1:12" x14ac:dyDescent="0.25">
      <c r="A77" s="51">
        <v>84108</v>
      </c>
      <c r="B77" s="51" t="s">
        <v>52</v>
      </c>
      <c r="C77" s="51"/>
      <c r="D77" s="51"/>
      <c r="E77" s="51"/>
      <c r="F77" s="51"/>
      <c r="G77" s="51">
        <v>1</v>
      </c>
      <c r="H77" s="51"/>
      <c r="I77" s="51">
        <v>0.5</v>
      </c>
      <c r="J77" s="4"/>
      <c r="K77" s="4"/>
      <c r="L77" s="4"/>
    </row>
    <row r="78" spans="1:12" x14ac:dyDescent="0.25">
      <c r="A78" s="51" t="s">
        <v>51</v>
      </c>
      <c r="B78" s="50" t="s">
        <v>50</v>
      </c>
      <c r="C78" s="49">
        <v>2</v>
      </c>
      <c r="D78" s="49"/>
      <c r="E78" s="49"/>
      <c r="F78" s="49"/>
      <c r="G78" s="49">
        <v>2</v>
      </c>
      <c r="H78" s="49"/>
      <c r="I78" s="49">
        <v>1</v>
      </c>
      <c r="J78" s="4"/>
      <c r="K78" s="4"/>
      <c r="L78" s="4"/>
    </row>
    <row r="79" spans="1:12" x14ac:dyDescent="0.25">
      <c r="A79" s="31" t="s">
        <v>49</v>
      </c>
      <c r="B79" s="31" t="s">
        <v>48</v>
      </c>
      <c r="C79" s="45">
        <v>2</v>
      </c>
      <c r="D79" s="45">
        <v>2</v>
      </c>
      <c r="E79" s="45"/>
      <c r="F79" s="45"/>
      <c r="G79" s="45">
        <v>4</v>
      </c>
      <c r="H79" s="45"/>
      <c r="I79" s="45">
        <v>2</v>
      </c>
      <c r="J79" s="4"/>
      <c r="K79" s="4"/>
      <c r="L79" s="4"/>
    </row>
    <row r="80" spans="1:12" ht="24" x14ac:dyDescent="0.25">
      <c r="A80" s="33">
        <v>84334</v>
      </c>
      <c r="B80" s="31" t="s">
        <v>47</v>
      </c>
      <c r="C80" s="16">
        <v>2</v>
      </c>
      <c r="D80" s="16"/>
      <c r="E80" s="16"/>
      <c r="F80" s="16">
        <v>2</v>
      </c>
      <c r="G80" s="16"/>
      <c r="H80" s="16"/>
      <c r="I80" s="16">
        <v>1</v>
      </c>
      <c r="J80" s="4"/>
      <c r="K80" s="4"/>
      <c r="L80" s="4"/>
    </row>
    <row r="81" spans="1:12" x14ac:dyDescent="0.25">
      <c r="A81" s="32" t="s">
        <v>46</v>
      </c>
      <c r="B81" s="48" t="s">
        <v>45</v>
      </c>
      <c r="C81" s="30">
        <v>2</v>
      </c>
      <c r="D81" s="16"/>
      <c r="E81" s="16"/>
      <c r="F81" s="16">
        <v>2</v>
      </c>
      <c r="G81" s="16"/>
      <c r="H81" s="16"/>
      <c r="I81" s="16">
        <v>1</v>
      </c>
      <c r="J81" s="4"/>
      <c r="K81" s="4"/>
      <c r="L81" s="4"/>
    </row>
    <row r="82" spans="1:12" x14ac:dyDescent="0.25">
      <c r="A82" s="31" t="s">
        <v>44</v>
      </c>
      <c r="B82" s="31" t="s">
        <v>43</v>
      </c>
      <c r="C82" s="45">
        <v>4</v>
      </c>
      <c r="D82" s="45">
        <v>1</v>
      </c>
      <c r="E82" s="45"/>
      <c r="F82" s="45">
        <v>5</v>
      </c>
      <c r="G82" s="45"/>
      <c r="H82" s="45"/>
      <c r="I82" s="45">
        <v>2.5</v>
      </c>
      <c r="J82" s="4"/>
      <c r="K82" s="4"/>
      <c r="L82" s="4"/>
    </row>
    <row r="83" spans="1:12" x14ac:dyDescent="0.25">
      <c r="A83" s="45">
        <v>84361</v>
      </c>
      <c r="B83" s="31" t="s">
        <v>42</v>
      </c>
      <c r="C83" s="45">
        <v>4</v>
      </c>
      <c r="D83" s="45"/>
      <c r="E83" s="45"/>
      <c r="F83" s="45"/>
      <c r="G83" s="45">
        <v>4</v>
      </c>
      <c r="H83" s="45"/>
      <c r="I83" s="45">
        <v>2</v>
      </c>
      <c r="J83" s="4"/>
      <c r="K83" s="4"/>
      <c r="L83" s="4"/>
    </row>
    <row r="84" spans="1:12" x14ac:dyDescent="0.25">
      <c r="A84" s="47" t="s">
        <v>41</v>
      </c>
      <c r="B84" s="31" t="s">
        <v>40</v>
      </c>
      <c r="C84" s="46">
        <v>2</v>
      </c>
      <c r="D84" s="45"/>
      <c r="E84" s="45"/>
      <c r="F84" s="45">
        <v>2</v>
      </c>
      <c r="G84" s="45"/>
      <c r="H84" s="45"/>
      <c r="I84" s="45">
        <v>1</v>
      </c>
      <c r="J84" s="4"/>
      <c r="K84" s="4"/>
      <c r="L84" s="4"/>
    </row>
    <row r="85" spans="1:12" ht="24" x14ac:dyDescent="0.25">
      <c r="A85" s="32" t="s">
        <v>39</v>
      </c>
      <c r="B85" s="31" t="s">
        <v>38</v>
      </c>
      <c r="C85" s="30">
        <v>3</v>
      </c>
      <c r="D85" s="16"/>
      <c r="E85" s="16"/>
      <c r="F85" s="16"/>
      <c r="G85" s="16">
        <v>3</v>
      </c>
      <c r="H85" s="16"/>
      <c r="I85" s="16">
        <v>1.5</v>
      </c>
      <c r="J85" s="4"/>
      <c r="K85" s="4"/>
      <c r="L85" s="4"/>
    </row>
    <row r="86" spans="1:12" ht="24" x14ac:dyDescent="0.25">
      <c r="A86" s="44" t="s">
        <v>37</v>
      </c>
      <c r="B86" s="31" t="s">
        <v>36</v>
      </c>
      <c r="C86" s="30">
        <v>2</v>
      </c>
      <c r="D86" s="16">
        <v>2</v>
      </c>
      <c r="E86" s="16"/>
      <c r="F86" s="16">
        <v>4</v>
      </c>
      <c r="G86" s="16"/>
      <c r="H86" s="16"/>
      <c r="I86" s="16">
        <v>2</v>
      </c>
      <c r="J86" s="4"/>
      <c r="K86" s="4"/>
      <c r="L86" s="4"/>
    </row>
    <row r="87" spans="1:12" x14ac:dyDescent="0.25">
      <c r="A87" s="44" t="s">
        <v>35</v>
      </c>
      <c r="B87" s="31" t="s">
        <v>34</v>
      </c>
      <c r="C87" s="30">
        <v>2</v>
      </c>
      <c r="D87" s="16"/>
      <c r="E87" s="16"/>
      <c r="F87" s="16"/>
      <c r="G87" s="16">
        <v>2</v>
      </c>
      <c r="H87" s="16"/>
      <c r="I87" s="16">
        <v>1</v>
      </c>
      <c r="J87" s="4"/>
      <c r="K87" s="4"/>
      <c r="L87" s="4"/>
    </row>
    <row r="88" spans="1:12" ht="24" x14ac:dyDescent="0.25">
      <c r="A88" s="44" t="s">
        <v>33</v>
      </c>
      <c r="B88" s="31" t="s">
        <v>32</v>
      </c>
      <c r="C88" s="30">
        <v>2</v>
      </c>
      <c r="D88" s="16"/>
      <c r="E88" s="16"/>
      <c r="F88" s="16"/>
      <c r="G88" s="16">
        <v>2</v>
      </c>
      <c r="H88" s="16"/>
      <c r="I88" s="16">
        <v>1</v>
      </c>
      <c r="J88" s="4"/>
      <c r="K88" s="4"/>
      <c r="L88" s="4"/>
    </row>
    <row r="89" spans="1:12" ht="24" x14ac:dyDescent="0.25">
      <c r="A89" s="44" t="s">
        <v>31</v>
      </c>
      <c r="B89" s="31" t="s">
        <v>30</v>
      </c>
      <c r="C89" s="30">
        <v>2</v>
      </c>
      <c r="D89" s="16"/>
      <c r="E89" s="16"/>
      <c r="F89" s="16"/>
      <c r="G89" s="16">
        <v>2</v>
      </c>
      <c r="H89" s="16"/>
      <c r="I89" s="16">
        <v>1</v>
      </c>
      <c r="J89" s="4"/>
      <c r="K89" s="4"/>
      <c r="L89" s="4"/>
    </row>
    <row r="90" spans="1:12" ht="24" x14ac:dyDescent="0.25">
      <c r="A90" s="44" t="s">
        <v>29</v>
      </c>
      <c r="B90" s="31" t="s">
        <v>28</v>
      </c>
      <c r="C90" s="30">
        <v>2</v>
      </c>
      <c r="D90" s="16">
        <v>1</v>
      </c>
      <c r="E90" s="16"/>
      <c r="F90" s="16"/>
      <c r="G90" s="16">
        <v>2</v>
      </c>
      <c r="H90" s="16"/>
      <c r="I90" s="16">
        <v>1</v>
      </c>
      <c r="J90" s="4"/>
      <c r="K90" s="4"/>
      <c r="L90" s="4"/>
    </row>
    <row r="91" spans="1:12" x14ac:dyDescent="0.25">
      <c r="A91" s="43" t="s">
        <v>27</v>
      </c>
      <c r="B91" s="31" t="s">
        <v>26</v>
      </c>
      <c r="C91" s="30">
        <v>2</v>
      </c>
      <c r="D91" s="16"/>
      <c r="E91" s="16"/>
      <c r="F91" s="16"/>
      <c r="G91" s="16">
        <v>2</v>
      </c>
      <c r="H91" s="16"/>
      <c r="I91" s="16">
        <v>1</v>
      </c>
      <c r="J91" s="4"/>
      <c r="K91" s="4"/>
      <c r="L91" s="4"/>
    </row>
    <row r="92" spans="1:12" ht="24" x14ac:dyDescent="0.25">
      <c r="A92" s="42" t="s">
        <v>25</v>
      </c>
      <c r="B92" s="31" t="s">
        <v>24</v>
      </c>
      <c r="C92" s="16">
        <v>2</v>
      </c>
      <c r="D92" s="16"/>
      <c r="E92" s="41"/>
      <c r="F92" s="41"/>
      <c r="G92" s="41">
        <v>2</v>
      </c>
      <c r="H92" s="41"/>
      <c r="I92" s="41">
        <v>1</v>
      </c>
      <c r="J92" s="4"/>
      <c r="K92" s="4"/>
      <c r="L92" s="4"/>
    </row>
    <row r="93" spans="1:12" x14ac:dyDescent="0.25">
      <c r="A93" s="40"/>
      <c r="B93" s="23"/>
      <c r="C93" s="23"/>
      <c r="D93" s="22"/>
      <c r="E93" s="39" t="s">
        <v>9</v>
      </c>
      <c r="F93" s="38">
        <f>SUM(F78:F92)</f>
        <v>15</v>
      </c>
      <c r="G93" s="38">
        <f>SUM(G78:G92)</f>
        <v>25</v>
      </c>
      <c r="H93" s="38"/>
      <c r="I93" s="38"/>
      <c r="J93" s="4"/>
      <c r="K93" s="4"/>
      <c r="L93" s="4"/>
    </row>
    <row r="94" spans="1:12" x14ac:dyDescent="0.25">
      <c r="A94" s="24"/>
      <c r="B94" s="23"/>
      <c r="C94" s="23"/>
      <c r="D94" s="22"/>
      <c r="E94" s="21"/>
      <c r="F94" s="20"/>
      <c r="G94" s="20"/>
      <c r="H94" s="20"/>
      <c r="I94" s="20"/>
      <c r="J94" s="4"/>
      <c r="K94" s="4"/>
      <c r="L94" s="4"/>
    </row>
    <row r="95" spans="1:12" x14ac:dyDescent="0.25">
      <c r="A95" s="19"/>
      <c r="B95" s="18"/>
      <c r="C95" s="18"/>
      <c r="D95" s="17"/>
      <c r="E95" s="16" t="s">
        <v>23</v>
      </c>
      <c r="F95" s="15">
        <v>10</v>
      </c>
      <c r="G95" s="15"/>
      <c r="H95" s="14"/>
      <c r="I95" s="14">
        <v>5</v>
      </c>
      <c r="J95" s="4"/>
      <c r="K95" s="4"/>
      <c r="L95" s="4"/>
    </row>
    <row r="96" spans="1:12" x14ac:dyDescent="0.25">
      <c r="A96" s="37" t="s">
        <v>22</v>
      </c>
      <c r="B96" s="36"/>
      <c r="C96" s="35"/>
      <c r="D96" s="35"/>
      <c r="E96" s="35"/>
      <c r="F96" s="35"/>
      <c r="G96" s="34"/>
      <c r="H96" s="14"/>
      <c r="I96" s="14"/>
      <c r="J96" s="4"/>
      <c r="K96" s="4"/>
      <c r="L96" s="4"/>
    </row>
    <row r="97" spans="1:12" x14ac:dyDescent="0.25">
      <c r="A97" s="33" t="s">
        <v>21</v>
      </c>
      <c r="B97" s="33" t="s">
        <v>20</v>
      </c>
      <c r="C97" s="33"/>
      <c r="D97" s="33"/>
      <c r="E97" s="33">
        <v>2</v>
      </c>
      <c r="F97" s="33"/>
      <c r="G97" s="33">
        <v>2</v>
      </c>
      <c r="H97" s="33"/>
      <c r="I97" s="33">
        <v>1</v>
      </c>
      <c r="J97" s="4"/>
      <c r="K97" s="4"/>
      <c r="L97" s="4"/>
    </row>
    <row r="98" spans="1:12" ht="24" x14ac:dyDescent="0.25">
      <c r="A98" s="32" t="s">
        <v>19</v>
      </c>
      <c r="B98" s="31" t="s">
        <v>18</v>
      </c>
      <c r="C98" s="30"/>
      <c r="D98" s="16"/>
      <c r="E98" s="16">
        <v>2</v>
      </c>
      <c r="F98" s="16"/>
      <c r="G98" s="16">
        <v>2</v>
      </c>
      <c r="H98" s="16"/>
      <c r="I98" s="16">
        <v>1</v>
      </c>
      <c r="J98" s="4"/>
      <c r="K98" s="4"/>
      <c r="L98" s="4"/>
    </row>
    <row r="99" spans="1:12" ht="24" x14ac:dyDescent="0.25">
      <c r="A99" s="32" t="s">
        <v>17</v>
      </c>
      <c r="B99" s="31" t="s">
        <v>16</v>
      </c>
      <c r="C99" s="30"/>
      <c r="D99" s="16"/>
      <c r="E99" s="16">
        <v>2</v>
      </c>
      <c r="F99" s="16"/>
      <c r="G99" s="16">
        <v>2</v>
      </c>
      <c r="H99" s="16"/>
      <c r="I99" s="16">
        <v>1</v>
      </c>
      <c r="J99" s="4"/>
      <c r="K99" s="4"/>
      <c r="L99" s="4"/>
    </row>
    <row r="100" spans="1:12" ht="24" x14ac:dyDescent="0.25">
      <c r="A100" s="32" t="s">
        <v>15</v>
      </c>
      <c r="B100" s="31" t="s">
        <v>14</v>
      </c>
      <c r="C100" s="30"/>
      <c r="D100" s="16"/>
      <c r="E100" s="16">
        <v>2</v>
      </c>
      <c r="G100" s="16">
        <v>2</v>
      </c>
      <c r="H100" s="16"/>
      <c r="I100" s="16">
        <v>1</v>
      </c>
      <c r="J100" s="4"/>
      <c r="K100" s="4"/>
      <c r="L100" s="4"/>
    </row>
    <row r="101" spans="1:12" ht="24" x14ac:dyDescent="0.25">
      <c r="A101" s="32" t="s">
        <v>13</v>
      </c>
      <c r="B101" s="31" t="s">
        <v>12</v>
      </c>
      <c r="C101" s="30"/>
      <c r="D101" s="16"/>
      <c r="E101" s="16">
        <v>2</v>
      </c>
      <c r="F101" s="16"/>
      <c r="G101" s="16">
        <v>2</v>
      </c>
      <c r="H101" s="16"/>
      <c r="I101" s="16">
        <v>1</v>
      </c>
      <c r="J101" s="4"/>
      <c r="K101" s="4"/>
      <c r="L101" s="4"/>
    </row>
    <row r="102" spans="1:12" ht="24" x14ac:dyDescent="0.25">
      <c r="A102" s="32" t="s">
        <v>11</v>
      </c>
      <c r="B102" s="31" t="s">
        <v>10</v>
      </c>
      <c r="C102" s="30"/>
      <c r="D102" s="16"/>
      <c r="E102" s="16">
        <v>2</v>
      </c>
      <c r="F102" s="16"/>
      <c r="G102" s="16">
        <v>2</v>
      </c>
      <c r="H102" s="16"/>
      <c r="I102" s="16">
        <v>1</v>
      </c>
      <c r="J102" s="4"/>
      <c r="K102" s="4"/>
      <c r="L102" s="4"/>
    </row>
    <row r="103" spans="1:12" x14ac:dyDescent="0.25">
      <c r="A103" s="29"/>
      <c r="B103" s="23"/>
      <c r="C103" s="28"/>
      <c r="D103" s="27"/>
      <c r="E103" s="26" t="s">
        <v>9</v>
      </c>
      <c r="F103" s="25"/>
      <c r="G103" s="25">
        <v>2</v>
      </c>
      <c r="H103" s="25"/>
      <c r="I103" s="25">
        <v>1</v>
      </c>
      <c r="J103" s="4"/>
      <c r="K103" s="4"/>
      <c r="L103" s="4"/>
    </row>
    <row r="104" spans="1:12" x14ac:dyDescent="0.25">
      <c r="A104" s="24"/>
      <c r="B104" s="23"/>
      <c r="C104" s="23"/>
      <c r="D104" s="22"/>
      <c r="E104" s="21"/>
      <c r="F104" s="20"/>
      <c r="G104" s="20"/>
      <c r="H104" s="20"/>
      <c r="I104" s="20"/>
      <c r="J104" s="4"/>
      <c r="K104" s="4"/>
      <c r="L104" s="4"/>
    </row>
    <row r="105" spans="1:12" x14ac:dyDescent="0.25">
      <c r="A105" s="19"/>
      <c r="B105" s="18"/>
      <c r="C105" s="18"/>
      <c r="D105" s="17"/>
      <c r="E105" s="16"/>
      <c r="F105" s="15"/>
      <c r="G105" s="15"/>
      <c r="H105" s="14"/>
      <c r="I105" s="14"/>
      <c r="J105" s="4"/>
      <c r="K105" s="4"/>
      <c r="L105" s="4"/>
    </row>
    <row r="106" spans="1:12" x14ac:dyDescent="0.25">
      <c r="E106" s="13"/>
      <c r="F106" s="12"/>
      <c r="G106" s="12"/>
      <c r="J106" s="4"/>
      <c r="K106" s="4"/>
      <c r="L106" s="4"/>
    </row>
    <row r="107" spans="1:12" x14ac:dyDescent="0.25">
      <c r="B107" s="3" t="s">
        <v>8</v>
      </c>
      <c r="E107" s="13"/>
      <c r="F107" s="12"/>
      <c r="G107" s="12"/>
      <c r="J107" s="4"/>
      <c r="K107" s="4"/>
      <c r="L107" s="4"/>
    </row>
    <row r="108" spans="1:12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11"/>
    </row>
    <row r="109" spans="1:12" x14ac:dyDescent="0.25">
      <c r="A109" s="4"/>
      <c r="B109" s="4"/>
      <c r="C109" s="4" t="s">
        <v>7</v>
      </c>
      <c r="D109" s="4"/>
      <c r="E109" s="4"/>
      <c r="F109" s="4"/>
      <c r="G109" s="4"/>
      <c r="H109" s="4"/>
      <c r="I109" s="4"/>
      <c r="J109" s="4"/>
      <c r="K109" s="4"/>
      <c r="L109" s="11"/>
    </row>
    <row r="110" spans="1:12" x14ac:dyDescent="0.25">
      <c r="A110" s="5" t="s">
        <v>6</v>
      </c>
      <c r="B110" s="10"/>
      <c r="C110" s="9">
        <f>SUM(F58+F48+F75+F7+F25+G31+F95+G103)</f>
        <v>152</v>
      </c>
      <c r="D110" s="9"/>
      <c r="E110" s="4"/>
      <c r="F110" s="4"/>
      <c r="G110" s="4"/>
      <c r="H110" s="4"/>
      <c r="I110" s="4"/>
      <c r="J110" s="4"/>
      <c r="K110" s="4"/>
      <c r="L110" s="4"/>
    </row>
    <row r="111" spans="1:12" x14ac:dyDescent="0.25">
      <c r="A111" s="5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25">
      <c r="A112" s="8"/>
      <c r="B112" s="8"/>
      <c r="C112" s="8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25">
      <c r="A113" s="5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25">
      <c r="A114" s="5" t="s">
        <v>5</v>
      </c>
      <c r="B114" s="5"/>
      <c r="C114" s="5">
        <f>SUM(I31+I56+I73)</f>
        <v>2.5</v>
      </c>
      <c r="D114" s="4"/>
      <c r="E114" s="4"/>
      <c r="F114" s="4"/>
      <c r="G114" s="4"/>
      <c r="H114" s="4"/>
      <c r="I114" s="4"/>
      <c r="J114" s="4"/>
      <c r="K114" s="4"/>
      <c r="L114" s="4"/>
    </row>
    <row r="115" spans="1:12" x14ac:dyDescent="0.25">
      <c r="A115" s="5" t="s">
        <v>4</v>
      </c>
      <c r="B115" s="4"/>
      <c r="C115" s="7">
        <f>I7+I23+I29+I46+I74+I52+I53+I54</f>
        <v>77.5</v>
      </c>
      <c r="D115" s="4"/>
      <c r="E115" s="4"/>
      <c r="F115" s="4"/>
      <c r="G115" s="4"/>
      <c r="H115" s="4"/>
      <c r="I115" s="4"/>
      <c r="J115" s="4"/>
      <c r="K115" s="4"/>
      <c r="L115" s="4"/>
    </row>
    <row r="116" spans="1:12" ht="15.75" x14ac:dyDescent="0.25">
      <c r="A116" s="6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5">
      <c r="A117" s="5" t="s">
        <v>3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5">
      <c r="A118" s="3" t="s">
        <v>2</v>
      </c>
      <c r="B118" s="2"/>
      <c r="C118" s="2"/>
      <c r="D118" s="2"/>
      <c r="E118" s="2"/>
      <c r="F118" s="2"/>
      <c r="G118" s="2"/>
    </row>
    <row r="119" spans="1:12" x14ac:dyDescent="0.25">
      <c r="A119" s="1" t="s">
        <v>1</v>
      </c>
      <c r="B119" s="1"/>
      <c r="C119" s="1"/>
      <c r="D119" s="1"/>
      <c r="E119" s="1"/>
      <c r="F119" s="1"/>
      <c r="G119" s="1"/>
    </row>
    <row r="120" spans="1:12" x14ac:dyDescent="0.25">
      <c r="A120" s="1" t="s">
        <v>0</v>
      </c>
      <c r="B120" s="1"/>
      <c r="C120" s="1"/>
      <c r="D120" s="1"/>
      <c r="E120" s="1"/>
      <c r="F120" s="1"/>
      <c r="G120" s="1"/>
    </row>
  </sheetData>
  <mergeCells count="46">
    <mergeCell ref="A1:I1"/>
    <mergeCell ref="A2:I2"/>
    <mergeCell ref="A4:I4"/>
    <mergeCell ref="A7:D9"/>
    <mergeCell ref="E7:E8"/>
    <mergeCell ref="F7:F8"/>
    <mergeCell ref="G7:G8"/>
    <mergeCell ref="H7:H8"/>
    <mergeCell ref="I7:I8"/>
    <mergeCell ref="A10:I10"/>
    <mergeCell ref="A23:D25"/>
    <mergeCell ref="E23:E24"/>
    <mergeCell ref="F23:F24"/>
    <mergeCell ref="G23:G24"/>
    <mergeCell ref="H23:H24"/>
    <mergeCell ref="I23:I24"/>
    <mergeCell ref="A28:I28"/>
    <mergeCell ref="A31:D31"/>
    <mergeCell ref="A32:I32"/>
    <mergeCell ref="A46:D48"/>
    <mergeCell ref="E46:E47"/>
    <mergeCell ref="F46:F47"/>
    <mergeCell ref="G46:G47"/>
    <mergeCell ref="H46:H47"/>
    <mergeCell ref="I46:I47"/>
    <mergeCell ref="A51:I51"/>
    <mergeCell ref="A56:D58"/>
    <mergeCell ref="A59:I59"/>
    <mergeCell ref="A73:D75"/>
    <mergeCell ref="J73:L75"/>
    <mergeCell ref="A76:G76"/>
    <mergeCell ref="A93:D95"/>
    <mergeCell ref="E93:E94"/>
    <mergeCell ref="F93:F94"/>
    <mergeCell ref="G93:G94"/>
    <mergeCell ref="H93:H94"/>
    <mergeCell ref="I93:I94"/>
    <mergeCell ref="I103:I104"/>
    <mergeCell ref="A119:G119"/>
    <mergeCell ref="A120:G120"/>
    <mergeCell ref="A96:G96"/>
    <mergeCell ref="A103:D105"/>
    <mergeCell ref="E103:E104"/>
    <mergeCell ref="F103:F104"/>
    <mergeCell ref="G103:G104"/>
    <mergeCell ref="H103:H104"/>
  </mergeCells>
  <pageMargins left="0.7" right="0.7" top="0.75" bottom="0.75" header="0.3" footer="0.3"/>
  <pageSetup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E02FA-185A-44DB-BDB1-6C5BFC337312}">
  <sheetPr>
    <pageSetUpPr fitToPage="1"/>
  </sheetPr>
  <dimension ref="A1:L75"/>
  <sheetViews>
    <sheetView rightToLeft="1" topLeftCell="A43" workbookViewId="0">
      <selection activeCell="K64" sqref="K64"/>
    </sheetView>
  </sheetViews>
  <sheetFormatPr defaultRowHeight="15" x14ac:dyDescent="0.25"/>
  <cols>
    <col min="2" max="2" width="18.5703125" bestFit="1" customWidth="1"/>
    <col min="6" max="6" width="12" customWidth="1"/>
    <col min="7" max="7" width="12.28515625" customWidth="1"/>
    <col min="8" max="8" width="10.42578125" customWidth="1"/>
  </cols>
  <sheetData>
    <row r="1" spans="1:12" x14ac:dyDescent="0.25">
      <c r="A1" s="95" t="s">
        <v>156</v>
      </c>
      <c r="B1" s="94"/>
      <c r="C1" s="94"/>
      <c r="D1" s="94"/>
      <c r="E1" s="94"/>
      <c r="F1" s="94"/>
      <c r="G1" s="94"/>
      <c r="H1" s="94"/>
      <c r="I1" s="93"/>
      <c r="J1" s="4"/>
      <c r="K1" s="4"/>
      <c r="L1" s="4"/>
    </row>
    <row r="2" spans="1:12" ht="18.75" x14ac:dyDescent="0.3">
      <c r="A2" s="92" t="s">
        <v>158</v>
      </c>
      <c r="B2" s="91"/>
      <c r="C2" s="91"/>
      <c r="D2" s="91"/>
      <c r="E2" s="91"/>
      <c r="F2" s="91"/>
      <c r="G2" s="91"/>
      <c r="H2" s="91"/>
      <c r="I2" s="90"/>
      <c r="J2" s="89"/>
      <c r="K2" s="4"/>
      <c r="L2" s="4"/>
    </row>
    <row r="3" spans="1:12" x14ac:dyDescent="0.25">
      <c r="A3" s="87" t="s">
        <v>155</v>
      </c>
      <c r="B3" s="87" t="s">
        <v>154</v>
      </c>
      <c r="C3" s="87" t="s">
        <v>153</v>
      </c>
      <c r="D3" s="87" t="s">
        <v>152</v>
      </c>
      <c r="E3" s="87" t="s">
        <v>151</v>
      </c>
      <c r="F3" s="87" t="s">
        <v>150</v>
      </c>
      <c r="G3" s="87" t="s">
        <v>149</v>
      </c>
      <c r="H3" s="87" t="s">
        <v>148</v>
      </c>
      <c r="I3" s="87" t="s">
        <v>147</v>
      </c>
      <c r="J3" s="4"/>
      <c r="K3" s="4"/>
      <c r="L3" s="4"/>
    </row>
    <row r="4" spans="1:12" x14ac:dyDescent="0.25">
      <c r="A4" s="69" t="s">
        <v>146</v>
      </c>
      <c r="B4" s="68"/>
      <c r="C4" s="68"/>
      <c r="D4" s="68"/>
      <c r="E4" s="68"/>
      <c r="F4" s="68"/>
      <c r="G4" s="68"/>
      <c r="H4" s="68"/>
      <c r="I4" s="67"/>
      <c r="J4" s="4"/>
      <c r="K4" s="4"/>
      <c r="L4" s="4"/>
    </row>
    <row r="5" spans="1:12" x14ac:dyDescent="0.25">
      <c r="A5" s="71" t="s">
        <v>140</v>
      </c>
      <c r="B5" s="70" t="s">
        <v>139</v>
      </c>
      <c r="C5" s="55">
        <v>4</v>
      </c>
      <c r="D5" s="55">
        <v>2</v>
      </c>
      <c r="E5" s="55"/>
      <c r="F5" s="55">
        <v>6</v>
      </c>
      <c r="G5" s="55"/>
      <c r="H5" s="55">
        <v>3</v>
      </c>
      <c r="I5" s="55">
        <v>3</v>
      </c>
      <c r="J5" s="4"/>
      <c r="K5" s="4"/>
      <c r="L5" s="4"/>
    </row>
    <row r="6" spans="1:12" x14ac:dyDescent="0.25">
      <c r="A6" s="71" t="s">
        <v>143</v>
      </c>
      <c r="B6" s="80" t="s">
        <v>142</v>
      </c>
      <c r="C6" s="55">
        <v>4</v>
      </c>
      <c r="D6" s="55">
        <v>2</v>
      </c>
      <c r="E6" s="55"/>
      <c r="F6" s="55">
        <v>6</v>
      </c>
      <c r="G6" s="80"/>
      <c r="H6" s="80">
        <v>3</v>
      </c>
      <c r="I6" s="80">
        <v>3</v>
      </c>
      <c r="J6" s="4"/>
      <c r="K6" s="4"/>
      <c r="L6" s="4"/>
    </row>
    <row r="7" spans="1:12" x14ac:dyDescent="0.25">
      <c r="A7" s="69" t="s">
        <v>141</v>
      </c>
      <c r="B7" s="68"/>
      <c r="C7" s="68"/>
      <c r="D7" s="68"/>
      <c r="E7" s="68"/>
      <c r="F7" s="68"/>
      <c r="G7" s="68"/>
      <c r="H7" s="68"/>
      <c r="I7" s="67"/>
      <c r="J7" s="4"/>
      <c r="K7" s="4"/>
      <c r="L7" s="4"/>
    </row>
    <row r="8" spans="1:12" x14ac:dyDescent="0.25">
      <c r="A8" s="80" t="s">
        <v>145</v>
      </c>
      <c r="B8" s="80" t="s">
        <v>144</v>
      </c>
      <c r="C8" s="80">
        <v>2</v>
      </c>
      <c r="D8" s="80">
        <v>2</v>
      </c>
      <c r="E8" s="80"/>
      <c r="F8" s="80">
        <v>4</v>
      </c>
      <c r="G8" s="80"/>
      <c r="H8" s="80">
        <v>2</v>
      </c>
      <c r="I8" s="80">
        <v>2</v>
      </c>
      <c r="J8" s="4"/>
      <c r="K8" s="4"/>
      <c r="L8" s="4"/>
    </row>
    <row r="9" spans="1:12" x14ac:dyDescent="0.25">
      <c r="A9" s="71" t="s">
        <v>159</v>
      </c>
      <c r="B9" s="70" t="s">
        <v>160</v>
      </c>
      <c r="C9" s="55">
        <v>4</v>
      </c>
      <c r="D9" s="55">
        <v>2</v>
      </c>
      <c r="E9" s="55"/>
      <c r="F9" s="55">
        <v>6</v>
      </c>
      <c r="G9" s="55"/>
      <c r="H9" s="55">
        <v>3</v>
      </c>
      <c r="I9" s="55">
        <v>3</v>
      </c>
      <c r="J9" s="4"/>
      <c r="K9" s="4"/>
      <c r="L9" s="4"/>
    </row>
    <row r="10" spans="1:12" x14ac:dyDescent="0.25">
      <c r="A10" s="71" t="s">
        <v>161</v>
      </c>
      <c r="B10" s="80" t="s">
        <v>162</v>
      </c>
      <c r="C10" s="55">
        <v>4</v>
      </c>
      <c r="D10" s="55">
        <v>2</v>
      </c>
      <c r="E10" s="55"/>
      <c r="F10" s="55"/>
      <c r="G10" s="55">
        <v>6</v>
      </c>
      <c r="H10" s="55">
        <v>3</v>
      </c>
      <c r="I10" s="55">
        <v>3</v>
      </c>
      <c r="J10" s="4"/>
      <c r="K10" s="4"/>
      <c r="L10" s="4"/>
    </row>
    <row r="11" spans="1:12" x14ac:dyDescent="0.25">
      <c r="A11" s="71" t="s">
        <v>163</v>
      </c>
      <c r="B11" s="80" t="s">
        <v>164</v>
      </c>
      <c r="C11" s="55">
        <v>2</v>
      </c>
      <c r="D11" s="55">
        <v>1</v>
      </c>
      <c r="E11" s="55"/>
      <c r="F11" s="55"/>
      <c r="G11" s="55">
        <v>3</v>
      </c>
      <c r="H11" s="55">
        <v>1.5</v>
      </c>
      <c r="I11" s="55">
        <v>1.5</v>
      </c>
      <c r="J11" s="4"/>
      <c r="K11" s="4"/>
      <c r="L11" s="4"/>
    </row>
    <row r="12" spans="1:12" x14ac:dyDescent="0.25">
      <c r="A12" s="71" t="s">
        <v>165</v>
      </c>
      <c r="B12" s="80" t="s">
        <v>166</v>
      </c>
      <c r="C12" s="55">
        <v>4</v>
      </c>
      <c r="D12" s="55">
        <v>2</v>
      </c>
      <c r="E12" s="55"/>
      <c r="F12" s="55">
        <v>6</v>
      </c>
      <c r="G12" s="55">
        <v>0</v>
      </c>
      <c r="H12" s="55">
        <v>3</v>
      </c>
      <c r="I12" s="55">
        <v>3</v>
      </c>
      <c r="J12" s="4"/>
      <c r="K12" s="4"/>
      <c r="L12" s="4"/>
    </row>
    <row r="13" spans="1:12" x14ac:dyDescent="0.25">
      <c r="A13" s="71" t="s">
        <v>167</v>
      </c>
      <c r="B13" s="80" t="s">
        <v>168</v>
      </c>
      <c r="C13" s="55">
        <v>4</v>
      </c>
      <c r="D13" s="55">
        <v>2</v>
      </c>
      <c r="E13" s="55"/>
      <c r="F13" s="55"/>
      <c r="G13" s="55">
        <v>6</v>
      </c>
      <c r="H13" s="55">
        <v>3</v>
      </c>
      <c r="I13" s="55">
        <v>3</v>
      </c>
      <c r="J13" s="4"/>
      <c r="K13" s="4"/>
      <c r="L13" s="4"/>
    </row>
    <row r="14" spans="1:12" x14ac:dyDescent="0.25">
      <c r="A14" s="71" t="s">
        <v>169</v>
      </c>
      <c r="B14" s="80" t="s">
        <v>170</v>
      </c>
      <c r="C14" s="55">
        <v>3</v>
      </c>
      <c r="D14" s="55">
        <v>2</v>
      </c>
      <c r="E14" s="55"/>
      <c r="F14" s="55"/>
      <c r="G14" s="55">
        <v>5</v>
      </c>
      <c r="H14" s="55">
        <v>2.5</v>
      </c>
      <c r="I14" s="55">
        <v>2.5</v>
      </c>
      <c r="J14" s="4"/>
      <c r="K14" s="4"/>
      <c r="L14" s="4"/>
    </row>
    <row r="15" spans="1:12" x14ac:dyDescent="0.25">
      <c r="A15" s="69" t="s">
        <v>119</v>
      </c>
      <c r="B15" s="68"/>
      <c r="C15" s="68"/>
      <c r="D15" s="68"/>
      <c r="E15" s="68"/>
      <c r="F15" s="68"/>
      <c r="G15" s="68"/>
      <c r="H15" s="68"/>
      <c r="I15" s="67"/>
      <c r="J15" s="4"/>
      <c r="K15" s="4"/>
      <c r="L15" s="4"/>
    </row>
    <row r="16" spans="1:12" x14ac:dyDescent="0.25">
      <c r="A16" s="71" t="s">
        <v>171</v>
      </c>
      <c r="B16" s="80" t="s">
        <v>172</v>
      </c>
      <c r="C16" s="55">
        <v>2</v>
      </c>
      <c r="D16" s="55">
        <v>1</v>
      </c>
      <c r="E16" s="55"/>
      <c r="F16" s="55"/>
      <c r="G16" s="55">
        <v>3</v>
      </c>
      <c r="H16" s="55">
        <v>1.5</v>
      </c>
      <c r="I16" s="55">
        <v>1.5</v>
      </c>
      <c r="J16" s="4"/>
      <c r="K16" s="4"/>
      <c r="L16" s="4"/>
    </row>
    <row r="17" spans="1:12" x14ac:dyDescent="0.25">
      <c r="A17" s="71" t="s">
        <v>173</v>
      </c>
      <c r="B17" s="80" t="s">
        <v>174</v>
      </c>
      <c r="C17" s="55">
        <v>3</v>
      </c>
      <c r="D17" s="55">
        <v>2</v>
      </c>
      <c r="E17" s="55"/>
      <c r="F17" s="55">
        <v>5</v>
      </c>
      <c r="G17" s="55"/>
      <c r="H17" s="55">
        <v>2.5</v>
      </c>
      <c r="I17" s="55">
        <v>2.5</v>
      </c>
      <c r="J17" s="4"/>
      <c r="K17" s="4"/>
      <c r="L17" s="4"/>
    </row>
    <row r="18" spans="1:12" x14ac:dyDescent="0.25">
      <c r="A18" s="80" t="s">
        <v>118</v>
      </c>
      <c r="B18" s="80" t="s">
        <v>117</v>
      </c>
      <c r="C18" s="55">
        <v>3</v>
      </c>
      <c r="D18" s="55">
        <v>2</v>
      </c>
      <c r="E18" s="55"/>
      <c r="F18" s="4"/>
      <c r="G18" s="55">
        <v>5</v>
      </c>
      <c r="H18" s="55">
        <v>2.5</v>
      </c>
      <c r="I18" s="55">
        <v>2.5</v>
      </c>
      <c r="J18" s="4"/>
      <c r="K18" s="4"/>
      <c r="L18" s="4"/>
    </row>
    <row r="19" spans="1:12" x14ac:dyDescent="0.25">
      <c r="A19" s="80" t="s">
        <v>175</v>
      </c>
      <c r="B19" s="80" t="s">
        <v>176</v>
      </c>
      <c r="C19" s="55"/>
      <c r="D19" s="55"/>
      <c r="E19" s="55">
        <v>8</v>
      </c>
      <c r="F19" s="55">
        <v>1</v>
      </c>
      <c r="G19" s="55">
        <v>1</v>
      </c>
      <c r="H19" s="55">
        <v>4</v>
      </c>
      <c r="I19" s="55">
        <v>4</v>
      </c>
      <c r="J19" s="4"/>
      <c r="K19" s="4"/>
      <c r="L19" s="4"/>
    </row>
    <row r="20" spans="1:12" x14ac:dyDescent="0.25">
      <c r="A20" s="78"/>
      <c r="B20" s="77"/>
      <c r="C20" s="77"/>
      <c r="D20" s="76"/>
      <c r="E20" s="59" t="s">
        <v>177</v>
      </c>
      <c r="F20" s="54">
        <f>SUM(F6+F9+F12+F17)</f>
        <v>23</v>
      </c>
      <c r="G20" s="54">
        <f>SUM(G10+G11+G13+G14+G16)</f>
        <v>23</v>
      </c>
      <c r="H20" s="54">
        <f>SUM(H6+H9+H10+H11+H12+H13+H14+H16+H17)</f>
        <v>23</v>
      </c>
      <c r="I20" s="54">
        <f>SUM(I6+I9+I10+I11+I12+I13+I14+I16+I17)</f>
        <v>23</v>
      </c>
      <c r="J20" s="4"/>
      <c r="K20" s="4"/>
      <c r="L20" s="4"/>
    </row>
    <row r="21" spans="1:12" x14ac:dyDescent="0.25">
      <c r="A21" s="96"/>
      <c r="B21" s="97"/>
      <c r="C21" s="97"/>
      <c r="D21" s="98"/>
      <c r="E21" s="59" t="s">
        <v>178</v>
      </c>
      <c r="F21" s="54">
        <f>SUM(F8+F5+F19)</f>
        <v>11</v>
      </c>
      <c r="G21" s="54">
        <f>SUM(G19+G18)</f>
        <v>6</v>
      </c>
      <c r="H21" s="54">
        <f>SUM(H8+H5+H19+H18)</f>
        <v>11.5</v>
      </c>
      <c r="I21" s="54">
        <f>SUM(I8+I5+I19+I18)</f>
        <v>11.5</v>
      </c>
      <c r="J21" s="4"/>
      <c r="K21" s="4"/>
      <c r="L21" s="4"/>
    </row>
    <row r="22" spans="1:12" x14ac:dyDescent="0.25">
      <c r="A22" s="99"/>
      <c r="B22" s="100"/>
      <c r="C22" s="100"/>
      <c r="D22" s="101"/>
      <c r="E22" s="55" t="s">
        <v>179</v>
      </c>
      <c r="F22" s="54">
        <f>SUM(F20+F21)</f>
        <v>34</v>
      </c>
      <c r="G22" s="54">
        <f>SUM(G20:G21)</f>
        <v>29</v>
      </c>
      <c r="H22" s="54">
        <f>SUM(H20:H21)</f>
        <v>34.5</v>
      </c>
      <c r="I22" s="54">
        <f>SUM(I20:I21)</f>
        <v>34.5</v>
      </c>
      <c r="J22" s="4"/>
      <c r="K22" s="4"/>
      <c r="L22" s="4"/>
    </row>
    <row r="23" spans="1:12" x14ac:dyDescent="0.25">
      <c r="A23" s="69" t="s">
        <v>115</v>
      </c>
      <c r="B23" s="68"/>
      <c r="C23" s="68"/>
      <c r="D23" s="68"/>
      <c r="E23" s="68"/>
      <c r="F23" s="68"/>
      <c r="G23" s="68"/>
      <c r="H23" s="68"/>
      <c r="I23" s="67"/>
      <c r="J23" s="4"/>
      <c r="K23" s="4"/>
      <c r="L23" s="4"/>
    </row>
    <row r="24" spans="1:12" x14ac:dyDescent="0.25">
      <c r="A24" s="102" t="s">
        <v>94</v>
      </c>
      <c r="B24" s="70" t="s">
        <v>93</v>
      </c>
      <c r="C24" s="55">
        <v>2</v>
      </c>
      <c r="D24" s="55"/>
      <c r="E24" s="55"/>
      <c r="F24" s="55"/>
      <c r="G24" s="55">
        <v>2</v>
      </c>
      <c r="H24" s="55">
        <v>1</v>
      </c>
      <c r="I24" s="55">
        <v>1</v>
      </c>
      <c r="J24" s="4"/>
      <c r="K24" s="4"/>
      <c r="L24" s="4"/>
    </row>
    <row r="25" spans="1:12" x14ac:dyDescent="0.25">
      <c r="A25" s="102">
        <v>84103</v>
      </c>
      <c r="B25" s="70" t="s">
        <v>137</v>
      </c>
      <c r="C25" s="55">
        <v>3</v>
      </c>
      <c r="D25" s="55">
        <v>2</v>
      </c>
      <c r="E25" s="55"/>
      <c r="F25" s="55"/>
      <c r="G25" s="55">
        <v>5</v>
      </c>
      <c r="H25" s="55"/>
      <c r="I25" s="55">
        <v>2.5</v>
      </c>
      <c r="J25" s="4"/>
      <c r="K25" s="4"/>
      <c r="L25" s="4"/>
    </row>
    <row r="26" spans="1:12" x14ac:dyDescent="0.25">
      <c r="A26" s="102" t="s">
        <v>90</v>
      </c>
      <c r="B26" s="70" t="s">
        <v>55</v>
      </c>
      <c r="C26" s="55"/>
      <c r="D26" s="55"/>
      <c r="E26" s="55"/>
      <c r="F26" s="55">
        <v>0</v>
      </c>
      <c r="G26" s="55">
        <v>0</v>
      </c>
      <c r="H26" s="55"/>
      <c r="I26" s="55">
        <v>0</v>
      </c>
      <c r="J26" s="4"/>
      <c r="K26" s="4"/>
      <c r="L26" s="4"/>
    </row>
    <row r="27" spans="1:12" ht="24" x14ac:dyDescent="0.25">
      <c r="A27" s="102" t="s">
        <v>180</v>
      </c>
      <c r="B27" s="70" t="s">
        <v>181</v>
      </c>
      <c r="C27" s="55"/>
      <c r="D27" s="55"/>
      <c r="E27" s="55">
        <v>2</v>
      </c>
      <c r="F27" s="55"/>
      <c r="G27" s="55">
        <v>2</v>
      </c>
      <c r="H27" s="55">
        <v>1</v>
      </c>
      <c r="I27" s="55">
        <v>1</v>
      </c>
      <c r="J27" s="4"/>
      <c r="K27" s="4"/>
      <c r="L27" s="4"/>
    </row>
    <row r="28" spans="1:12" x14ac:dyDescent="0.25">
      <c r="A28" s="102" t="s">
        <v>182</v>
      </c>
      <c r="B28" s="80" t="s">
        <v>183</v>
      </c>
      <c r="C28" s="55">
        <v>2</v>
      </c>
      <c r="D28" s="55">
        <v>2</v>
      </c>
      <c r="E28" s="55"/>
      <c r="F28" s="55"/>
      <c r="G28" s="55">
        <v>4</v>
      </c>
      <c r="H28" s="55">
        <v>2</v>
      </c>
      <c r="I28" s="55">
        <v>2</v>
      </c>
      <c r="J28" s="4"/>
      <c r="K28" s="4"/>
      <c r="L28" s="4"/>
    </row>
    <row r="29" spans="1:12" x14ac:dyDescent="0.25">
      <c r="A29" s="102" t="s">
        <v>184</v>
      </c>
      <c r="B29" s="80" t="s">
        <v>185</v>
      </c>
      <c r="C29" s="55">
        <v>4</v>
      </c>
      <c r="D29" s="55">
        <v>2</v>
      </c>
      <c r="E29" s="55"/>
      <c r="F29" s="55">
        <v>6</v>
      </c>
      <c r="G29" s="55"/>
      <c r="H29" s="55">
        <v>3</v>
      </c>
      <c r="I29" s="55">
        <v>3</v>
      </c>
      <c r="J29" s="4"/>
      <c r="K29" s="4"/>
      <c r="L29" s="4"/>
    </row>
    <row r="30" spans="1:12" x14ac:dyDescent="0.25">
      <c r="A30" s="102" t="s">
        <v>186</v>
      </c>
      <c r="B30" s="80" t="s">
        <v>187</v>
      </c>
      <c r="C30" s="55">
        <v>2</v>
      </c>
      <c r="D30" s="55">
        <v>1</v>
      </c>
      <c r="E30" s="55"/>
      <c r="F30" s="55"/>
      <c r="G30" s="55">
        <v>3</v>
      </c>
      <c r="H30" s="55">
        <v>1.5</v>
      </c>
      <c r="I30" s="55">
        <v>1.5</v>
      </c>
      <c r="J30" s="4"/>
      <c r="K30" s="4"/>
      <c r="L30" s="4"/>
    </row>
    <row r="31" spans="1:12" x14ac:dyDescent="0.25">
      <c r="A31" s="102" t="s">
        <v>188</v>
      </c>
      <c r="B31" s="80" t="s">
        <v>189</v>
      </c>
      <c r="C31" s="55">
        <v>3</v>
      </c>
      <c r="D31" s="55">
        <v>2</v>
      </c>
      <c r="E31" s="55"/>
      <c r="F31" s="55">
        <v>5</v>
      </c>
      <c r="G31" s="55"/>
      <c r="H31" s="55">
        <v>2.5</v>
      </c>
      <c r="I31" s="55">
        <v>2.5</v>
      </c>
      <c r="J31" s="4"/>
      <c r="K31" s="4"/>
      <c r="L31" s="4"/>
    </row>
    <row r="32" spans="1:12" x14ac:dyDescent="0.25">
      <c r="A32" s="102" t="s">
        <v>190</v>
      </c>
      <c r="B32" s="80" t="s">
        <v>191</v>
      </c>
      <c r="C32" s="55">
        <v>3</v>
      </c>
      <c r="D32" s="55">
        <v>2</v>
      </c>
      <c r="E32" s="55"/>
      <c r="F32" s="55"/>
      <c r="G32" s="55">
        <v>5</v>
      </c>
      <c r="H32" s="55">
        <v>2.5</v>
      </c>
      <c r="I32" s="55">
        <v>2.5</v>
      </c>
      <c r="J32" s="4"/>
      <c r="K32" s="4"/>
      <c r="L32" s="4"/>
    </row>
    <row r="33" spans="1:12" ht="36" x14ac:dyDescent="0.25">
      <c r="A33" s="102" t="s">
        <v>192</v>
      </c>
      <c r="B33" s="70" t="s">
        <v>193</v>
      </c>
      <c r="C33" s="55">
        <v>2</v>
      </c>
      <c r="D33" s="55"/>
      <c r="E33" s="55"/>
      <c r="F33" s="55">
        <v>1</v>
      </c>
      <c r="G33" s="55"/>
      <c r="H33" s="55">
        <v>1</v>
      </c>
      <c r="I33" s="55">
        <v>1</v>
      </c>
      <c r="J33" s="4"/>
      <c r="K33" s="4"/>
      <c r="L33" s="4"/>
    </row>
    <row r="34" spans="1:12" x14ac:dyDescent="0.25">
      <c r="A34" s="69" t="s">
        <v>89</v>
      </c>
      <c r="B34" s="68"/>
      <c r="C34" s="68"/>
      <c r="D34" s="68"/>
      <c r="E34" s="68"/>
      <c r="F34" s="68"/>
      <c r="G34" s="68"/>
      <c r="H34" s="68"/>
      <c r="I34" s="67"/>
      <c r="J34" s="4"/>
      <c r="K34" s="4"/>
      <c r="L34" s="4"/>
    </row>
    <row r="35" spans="1:12" x14ac:dyDescent="0.25">
      <c r="A35" s="71" t="s">
        <v>88</v>
      </c>
      <c r="B35" s="70" t="s">
        <v>87</v>
      </c>
      <c r="C35" s="55">
        <v>3</v>
      </c>
      <c r="D35" s="55">
        <v>2</v>
      </c>
      <c r="E35" s="55"/>
      <c r="F35" s="55">
        <v>5</v>
      </c>
      <c r="G35" s="55"/>
      <c r="H35" s="72">
        <v>2.5</v>
      </c>
      <c r="I35" s="72">
        <v>2.5</v>
      </c>
      <c r="J35" s="4"/>
      <c r="K35" s="4"/>
      <c r="L35" s="4"/>
    </row>
    <row r="36" spans="1:12" x14ac:dyDescent="0.25">
      <c r="A36" s="71" t="s">
        <v>86</v>
      </c>
      <c r="B36" s="70" t="s">
        <v>85</v>
      </c>
      <c r="C36" s="55">
        <v>2</v>
      </c>
      <c r="D36" s="55">
        <v>2</v>
      </c>
      <c r="E36" s="55"/>
      <c r="F36" s="55"/>
      <c r="G36" s="55">
        <v>4</v>
      </c>
      <c r="H36" s="55">
        <v>2</v>
      </c>
      <c r="I36" s="55">
        <v>2</v>
      </c>
      <c r="J36" s="4"/>
      <c r="K36" s="4"/>
      <c r="L36" s="4"/>
    </row>
    <row r="37" spans="1:12" x14ac:dyDescent="0.25">
      <c r="A37" s="71" t="s">
        <v>84</v>
      </c>
      <c r="B37" s="70" t="s">
        <v>83</v>
      </c>
      <c r="C37" s="55"/>
      <c r="D37" s="55"/>
      <c r="E37" s="55">
        <v>4</v>
      </c>
      <c r="F37" s="55">
        <v>2</v>
      </c>
      <c r="G37" s="55"/>
      <c r="H37" s="55">
        <v>2</v>
      </c>
      <c r="I37" s="55">
        <v>2</v>
      </c>
      <c r="J37" s="4"/>
      <c r="K37" s="4"/>
      <c r="L37" s="4"/>
    </row>
    <row r="38" spans="1:12" x14ac:dyDescent="0.25">
      <c r="A38" s="71" t="s">
        <v>194</v>
      </c>
      <c r="B38" s="70" t="s">
        <v>195</v>
      </c>
      <c r="C38" s="55"/>
      <c r="D38" s="55"/>
      <c r="E38" s="55">
        <v>3</v>
      </c>
      <c r="F38" s="55">
        <v>3</v>
      </c>
      <c r="G38" s="55"/>
      <c r="H38" s="55">
        <v>1.5</v>
      </c>
      <c r="I38" s="55">
        <v>1.5</v>
      </c>
      <c r="J38" s="4"/>
      <c r="K38" s="4"/>
      <c r="L38" s="4"/>
    </row>
    <row r="39" spans="1:12" x14ac:dyDescent="0.25">
      <c r="A39" s="65"/>
      <c r="B39" s="64"/>
      <c r="C39" s="64"/>
      <c r="D39" s="63"/>
      <c r="E39" s="59" t="s">
        <v>177</v>
      </c>
      <c r="F39" s="54">
        <f>SUM(F29+F31+F38+F33)</f>
        <v>15</v>
      </c>
      <c r="G39" s="54">
        <f>SUM(G27+G28+G30+G32)</f>
        <v>14</v>
      </c>
      <c r="H39" s="54">
        <f>SUM(H27:H33)</f>
        <v>13.5</v>
      </c>
      <c r="I39" s="54">
        <f>SUM(I27:I33)</f>
        <v>13.5</v>
      </c>
      <c r="J39" s="4"/>
      <c r="K39" s="4"/>
      <c r="L39" s="4"/>
    </row>
    <row r="40" spans="1:12" x14ac:dyDescent="0.25">
      <c r="A40" s="62"/>
      <c r="B40" s="61"/>
      <c r="C40" s="61"/>
      <c r="D40" s="60"/>
      <c r="E40" s="59" t="s">
        <v>9</v>
      </c>
      <c r="F40" s="54">
        <f>SUM(F35+F37)</f>
        <v>7</v>
      </c>
      <c r="G40" s="54">
        <f>SUM(G24+G36+G25+G26)</f>
        <v>11</v>
      </c>
      <c r="H40" s="54">
        <f>SUM(H24+H26+H35+H36+H37)</f>
        <v>7.5</v>
      </c>
      <c r="I40" s="54">
        <f>SUM(I24+I35+I36+I37+I25+I26)</f>
        <v>10</v>
      </c>
      <c r="J40" s="4"/>
      <c r="K40" s="4"/>
      <c r="L40" s="4"/>
    </row>
    <row r="41" spans="1:12" x14ac:dyDescent="0.25">
      <c r="A41" s="58"/>
      <c r="B41" s="57"/>
      <c r="C41" s="57"/>
      <c r="D41" s="56"/>
      <c r="E41" s="55" t="s">
        <v>196</v>
      </c>
      <c r="F41" s="54">
        <f>SUM(F39+F40)</f>
        <v>22</v>
      </c>
      <c r="G41" s="54">
        <f>SUM(G39+G40)</f>
        <v>25</v>
      </c>
      <c r="H41" s="54">
        <f>SUM(H39:H40)</f>
        <v>21</v>
      </c>
      <c r="I41" s="54">
        <f>SUM(I39:I40)</f>
        <v>23.5</v>
      </c>
      <c r="J41" s="4"/>
      <c r="K41" s="4"/>
      <c r="L41" s="4"/>
    </row>
    <row r="42" spans="1:12" x14ac:dyDescent="0.25">
      <c r="A42" s="69" t="s">
        <v>81</v>
      </c>
      <c r="B42" s="68"/>
      <c r="C42" s="68"/>
      <c r="D42" s="68"/>
      <c r="E42" s="68"/>
      <c r="F42" s="68"/>
      <c r="G42" s="68"/>
      <c r="H42" s="68"/>
      <c r="I42" s="67"/>
      <c r="J42" s="4"/>
      <c r="K42" s="4"/>
      <c r="L42" s="4"/>
    </row>
    <row r="43" spans="1:12" x14ac:dyDescent="0.25">
      <c r="A43" s="102" t="s">
        <v>114</v>
      </c>
      <c r="B43" s="70" t="s">
        <v>113</v>
      </c>
      <c r="C43" s="55">
        <v>4</v>
      </c>
      <c r="D43" s="55">
        <v>2</v>
      </c>
      <c r="E43" s="55"/>
      <c r="F43" s="55">
        <v>6</v>
      </c>
      <c r="G43" s="55"/>
      <c r="H43" s="55">
        <v>3</v>
      </c>
      <c r="I43" s="55">
        <v>3</v>
      </c>
      <c r="J43" s="4"/>
      <c r="K43" s="4"/>
      <c r="L43" s="4"/>
    </row>
    <row r="44" spans="1:12" x14ac:dyDescent="0.25">
      <c r="A44" s="102" t="s">
        <v>112</v>
      </c>
      <c r="B44" s="70" t="s">
        <v>111</v>
      </c>
      <c r="C44" s="55">
        <v>4</v>
      </c>
      <c r="D44" s="55">
        <v>2</v>
      </c>
      <c r="E44" s="55"/>
      <c r="F44" s="55"/>
      <c r="G44" s="55">
        <v>6</v>
      </c>
      <c r="H44" s="55">
        <v>3</v>
      </c>
      <c r="I44" s="55">
        <v>3</v>
      </c>
      <c r="J44" s="4"/>
      <c r="K44" s="4"/>
      <c r="L44" s="4"/>
    </row>
    <row r="45" spans="1:12" ht="24" x14ac:dyDescent="0.25">
      <c r="A45" s="71" t="s">
        <v>110</v>
      </c>
      <c r="B45" s="70" t="s">
        <v>109</v>
      </c>
      <c r="C45" s="55"/>
      <c r="D45" s="55"/>
      <c r="E45" s="55">
        <v>4</v>
      </c>
      <c r="F45" s="55">
        <v>2</v>
      </c>
      <c r="G45" s="55"/>
      <c r="H45" s="55">
        <v>2</v>
      </c>
      <c r="I45" s="55">
        <v>2</v>
      </c>
      <c r="J45" s="4"/>
      <c r="K45" s="4"/>
      <c r="L45" s="4"/>
    </row>
    <row r="46" spans="1:12" ht="24" x14ac:dyDescent="0.25">
      <c r="A46" s="71" t="s">
        <v>108</v>
      </c>
      <c r="B46" s="70" t="s">
        <v>107</v>
      </c>
      <c r="C46" s="55"/>
      <c r="D46" s="55"/>
      <c r="E46" s="55">
        <v>4</v>
      </c>
      <c r="F46" s="55">
        <v>2</v>
      </c>
      <c r="G46" s="55"/>
      <c r="H46" s="55">
        <v>2</v>
      </c>
      <c r="I46" s="55">
        <v>2</v>
      </c>
      <c r="J46" s="4"/>
      <c r="K46" s="4"/>
      <c r="L46" s="4"/>
    </row>
    <row r="47" spans="1:12" ht="24" x14ac:dyDescent="0.25">
      <c r="A47" s="71" t="s">
        <v>100</v>
      </c>
      <c r="B47" s="70" t="s">
        <v>99</v>
      </c>
      <c r="C47" s="55">
        <v>2</v>
      </c>
      <c r="D47" s="55">
        <v>1</v>
      </c>
      <c r="E47" s="55"/>
      <c r="F47" s="55">
        <v>3</v>
      </c>
      <c r="H47" s="55">
        <v>1.5</v>
      </c>
      <c r="I47" s="55">
        <v>1.5</v>
      </c>
      <c r="J47" s="4"/>
      <c r="K47" s="4"/>
      <c r="L47" s="4"/>
    </row>
    <row r="48" spans="1:12" ht="24" x14ac:dyDescent="0.25">
      <c r="A48" s="71" t="s">
        <v>80</v>
      </c>
      <c r="B48" s="70" t="s">
        <v>79</v>
      </c>
      <c r="C48" s="55">
        <v>2</v>
      </c>
      <c r="D48" s="55">
        <v>1</v>
      </c>
      <c r="E48" s="55"/>
      <c r="F48" s="55">
        <v>3</v>
      </c>
      <c r="G48" s="55"/>
      <c r="H48" s="55">
        <v>1.5</v>
      </c>
      <c r="I48" s="55">
        <v>1.5</v>
      </c>
      <c r="J48" s="4"/>
      <c r="K48" s="4"/>
      <c r="L48" s="4"/>
    </row>
    <row r="49" spans="1:12" x14ac:dyDescent="0.25">
      <c r="A49" s="71" t="s">
        <v>72</v>
      </c>
      <c r="B49" s="70" t="s">
        <v>71</v>
      </c>
      <c r="C49" s="55">
        <v>2</v>
      </c>
      <c r="D49" s="55">
        <v>1</v>
      </c>
      <c r="E49" s="55"/>
      <c r="F49" s="55">
        <v>3</v>
      </c>
      <c r="G49" s="55"/>
      <c r="H49" s="55">
        <v>1.5</v>
      </c>
      <c r="I49" s="55">
        <v>1.5</v>
      </c>
      <c r="J49" s="4"/>
      <c r="K49" s="4"/>
      <c r="L49" s="4"/>
    </row>
    <row r="50" spans="1:12" x14ac:dyDescent="0.25">
      <c r="A50" s="80" t="s">
        <v>56</v>
      </c>
      <c r="B50" s="70" t="s">
        <v>55</v>
      </c>
      <c r="C50" s="55"/>
      <c r="D50" s="55"/>
      <c r="E50" s="55"/>
      <c r="F50" s="55">
        <v>0</v>
      </c>
      <c r="G50" s="55">
        <v>0</v>
      </c>
      <c r="H50" s="55"/>
      <c r="I50" s="55">
        <v>0</v>
      </c>
      <c r="J50" s="4"/>
      <c r="K50" s="4"/>
      <c r="L50" s="4"/>
    </row>
    <row r="51" spans="1:12" x14ac:dyDescent="0.25">
      <c r="A51" s="71" t="s">
        <v>197</v>
      </c>
      <c r="B51" s="80" t="s">
        <v>198</v>
      </c>
      <c r="C51" s="55">
        <v>3</v>
      </c>
      <c r="D51" s="55">
        <v>1</v>
      </c>
      <c r="E51" s="55"/>
      <c r="F51" s="55">
        <v>4</v>
      </c>
      <c r="G51" s="55"/>
      <c r="H51" s="55">
        <v>2</v>
      </c>
      <c r="I51" s="55">
        <v>2</v>
      </c>
      <c r="J51" s="4"/>
      <c r="K51" s="4"/>
      <c r="L51" s="4"/>
    </row>
    <row r="52" spans="1:12" x14ac:dyDescent="0.25">
      <c r="A52" s="71" t="s">
        <v>199</v>
      </c>
      <c r="B52" s="80" t="s">
        <v>200</v>
      </c>
      <c r="C52" s="55">
        <v>3</v>
      </c>
      <c r="D52" s="55">
        <v>2</v>
      </c>
      <c r="E52" s="55"/>
      <c r="F52" s="55"/>
      <c r="G52" s="55">
        <v>5</v>
      </c>
      <c r="H52" s="55">
        <v>2.5</v>
      </c>
      <c r="I52" s="55">
        <v>2.5</v>
      </c>
      <c r="J52" s="4"/>
      <c r="K52" s="4"/>
      <c r="L52" s="4"/>
    </row>
    <row r="53" spans="1:12" x14ac:dyDescent="0.25">
      <c r="A53" s="102" t="s">
        <v>201</v>
      </c>
      <c r="B53" s="70" t="s">
        <v>202</v>
      </c>
      <c r="C53" s="55">
        <v>4</v>
      </c>
      <c r="D53" s="55">
        <v>2</v>
      </c>
      <c r="E53" s="55"/>
      <c r="F53" s="55"/>
      <c r="G53" s="55">
        <v>6</v>
      </c>
      <c r="H53" s="55">
        <v>3</v>
      </c>
      <c r="I53" s="55">
        <v>3</v>
      </c>
      <c r="J53" s="4"/>
      <c r="K53" s="4"/>
      <c r="L53" s="4"/>
    </row>
    <row r="54" spans="1:12" x14ac:dyDescent="0.25">
      <c r="A54" s="102" t="s">
        <v>203</v>
      </c>
      <c r="B54" s="70" t="s">
        <v>204</v>
      </c>
      <c r="C54" s="55"/>
      <c r="D54" s="55"/>
      <c r="E54" s="55">
        <v>4</v>
      </c>
      <c r="F54" s="55"/>
      <c r="G54" s="55">
        <v>1</v>
      </c>
      <c r="H54" s="55">
        <v>2</v>
      </c>
      <c r="I54" s="55">
        <v>1</v>
      </c>
      <c r="J54" s="4"/>
      <c r="K54" s="4"/>
      <c r="L54" s="4"/>
    </row>
    <row r="55" spans="1:12" x14ac:dyDescent="0.25">
      <c r="A55" s="71" t="s">
        <v>205</v>
      </c>
      <c r="B55" s="80" t="s">
        <v>206</v>
      </c>
      <c r="C55" s="55">
        <v>2</v>
      </c>
      <c r="D55" s="55">
        <v>1</v>
      </c>
      <c r="E55" s="55"/>
      <c r="F55" s="55">
        <v>3</v>
      </c>
      <c r="G55" s="55"/>
      <c r="H55" s="55">
        <v>1.5</v>
      </c>
      <c r="I55" s="55">
        <v>1.5</v>
      </c>
      <c r="J55" s="4"/>
      <c r="K55" s="4"/>
      <c r="L55" s="4"/>
    </row>
    <row r="56" spans="1:12" x14ac:dyDescent="0.25">
      <c r="A56" s="71" t="s">
        <v>207</v>
      </c>
      <c r="B56" s="80" t="s">
        <v>208</v>
      </c>
      <c r="C56" s="55">
        <v>3</v>
      </c>
      <c r="D56" s="55">
        <v>2</v>
      </c>
      <c r="E56" s="55"/>
      <c r="F56" s="55">
        <v>5</v>
      </c>
      <c r="G56" s="55"/>
      <c r="H56" s="55">
        <v>2.5</v>
      </c>
      <c r="I56" s="55">
        <v>2.5</v>
      </c>
      <c r="J56" s="4"/>
      <c r="K56" s="4"/>
      <c r="L56" s="4"/>
    </row>
    <row r="57" spans="1:12" ht="36" x14ac:dyDescent="0.25">
      <c r="A57" s="80" t="s">
        <v>209</v>
      </c>
      <c r="B57" s="70" t="s">
        <v>210</v>
      </c>
      <c r="C57" s="55"/>
      <c r="D57" s="55"/>
      <c r="E57" s="55">
        <v>2</v>
      </c>
      <c r="F57" s="55"/>
      <c r="G57" s="55">
        <v>2</v>
      </c>
      <c r="H57" s="55">
        <v>1</v>
      </c>
      <c r="I57" s="55">
        <v>1</v>
      </c>
      <c r="J57" s="53" t="s">
        <v>211</v>
      </c>
      <c r="K57" s="52"/>
      <c r="L57" s="52"/>
    </row>
    <row r="58" spans="1:12" x14ac:dyDescent="0.25">
      <c r="A58" s="65"/>
      <c r="B58" s="64"/>
      <c r="C58" s="64"/>
      <c r="D58" s="63"/>
      <c r="E58" s="59" t="s">
        <v>177</v>
      </c>
      <c r="F58" s="54">
        <f>SUM(F51:F57)</f>
        <v>12</v>
      </c>
      <c r="G58" s="54">
        <f>SUM(G51:G57)</f>
        <v>14</v>
      </c>
      <c r="H58" s="54">
        <f>SUM(H51:H57)</f>
        <v>14.5</v>
      </c>
      <c r="I58" s="54">
        <f>SUM(I51:I57)</f>
        <v>13.5</v>
      </c>
      <c r="J58" s="53"/>
      <c r="K58" s="52"/>
      <c r="L58" s="52"/>
    </row>
    <row r="59" spans="1:12" x14ac:dyDescent="0.25">
      <c r="A59" s="62"/>
      <c r="B59" s="61"/>
      <c r="C59" s="61"/>
      <c r="D59" s="60"/>
      <c r="E59" s="59" t="s">
        <v>9</v>
      </c>
      <c r="F59" s="54">
        <f>SUM(F43:F49)</f>
        <v>19</v>
      </c>
      <c r="G59" s="54">
        <f>SUM(G43:G50)</f>
        <v>6</v>
      </c>
      <c r="H59" s="54">
        <f>SUM(H43:H50)</f>
        <v>14.5</v>
      </c>
      <c r="I59" s="54">
        <f>SUM(I43:I50)</f>
        <v>14.5</v>
      </c>
      <c r="J59" s="53"/>
      <c r="K59" s="52"/>
      <c r="L59" s="52"/>
    </row>
    <row r="60" spans="1:12" x14ac:dyDescent="0.25">
      <c r="A60" s="58"/>
      <c r="B60" s="57"/>
      <c r="C60" s="57"/>
      <c r="D60" s="56"/>
      <c r="E60" s="55"/>
      <c r="F60" s="54">
        <f>SUM(F58+F59)</f>
        <v>31</v>
      </c>
      <c r="G60" s="54">
        <f>SUM(G58+G59)</f>
        <v>20</v>
      </c>
      <c r="H60" s="54">
        <f>SUM(H58:H59)</f>
        <v>29</v>
      </c>
      <c r="I60" s="54">
        <f>SUM(I58:I59)</f>
        <v>28</v>
      </c>
      <c r="J60" s="53"/>
      <c r="K60" s="52"/>
      <c r="L60" s="52"/>
    </row>
    <row r="61" spans="1:1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5">
      <c r="A64" s="4"/>
      <c r="B64" s="4"/>
      <c r="C64" s="4" t="s">
        <v>212</v>
      </c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25">
      <c r="A65" s="5" t="s">
        <v>6</v>
      </c>
      <c r="B65" s="10"/>
      <c r="C65" s="9">
        <f>SUM(F22+G22+F41+G41+F60+G60)</f>
        <v>161</v>
      </c>
      <c r="D65" s="9"/>
      <c r="E65" s="4"/>
      <c r="F65" s="4"/>
      <c r="G65" s="4"/>
      <c r="H65" s="4"/>
      <c r="I65" s="4"/>
      <c r="J65" s="4"/>
      <c r="K65" s="4"/>
      <c r="L65" s="4"/>
    </row>
    <row r="66" spans="1:12" x14ac:dyDescent="0.25">
      <c r="A66" s="5" t="s">
        <v>213</v>
      </c>
      <c r="B66" s="5"/>
      <c r="C66" s="5">
        <f>SUM(F20+G20+F39+G39+F58+G58)</f>
        <v>101</v>
      </c>
      <c r="D66" s="4"/>
      <c r="E66" s="4"/>
      <c r="F66" s="4"/>
      <c r="G66" s="4"/>
      <c r="H66" s="4"/>
      <c r="I66" s="4"/>
      <c r="J66" s="4"/>
      <c r="K66" s="4"/>
      <c r="L66" s="4"/>
    </row>
    <row r="67" spans="1:12" x14ac:dyDescent="0.25">
      <c r="A67" s="5" t="s">
        <v>214</v>
      </c>
      <c r="B67" s="5"/>
      <c r="C67" s="7">
        <f>SUM(F21+G21+F40+G40+F59+G59)</f>
        <v>60</v>
      </c>
      <c r="D67" s="4"/>
      <c r="E67" s="4"/>
      <c r="F67" s="4"/>
      <c r="G67" s="4"/>
      <c r="H67" s="4"/>
      <c r="I67" s="4"/>
      <c r="J67" s="4"/>
      <c r="K67" s="4"/>
      <c r="L67" s="4"/>
    </row>
    <row r="68" spans="1:12" x14ac:dyDescent="0.25">
      <c r="A68" s="5" t="s">
        <v>215</v>
      </c>
      <c r="B68" s="5"/>
      <c r="C68" s="5">
        <f>SUM(H20+H39+H58)</f>
        <v>51</v>
      </c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5" t="s">
        <v>5</v>
      </c>
      <c r="B69" s="5"/>
      <c r="C69" s="5">
        <f>SUM(I20+I39+I58)</f>
        <v>50</v>
      </c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5">
      <c r="A70" s="5" t="s">
        <v>4</v>
      </c>
      <c r="B70" s="4"/>
      <c r="C70" s="7">
        <f>I8+I5+I18+I19+I24+I26+I35+I36+I37+I43+I44+I45+I46+I47+I48+I49+I50+I25</f>
        <v>36</v>
      </c>
      <c r="D70" s="4"/>
      <c r="E70" s="4"/>
      <c r="F70" s="4"/>
      <c r="G70" s="4"/>
      <c r="H70" s="4"/>
      <c r="I70" s="4"/>
      <c r="J70" s="4"/>
      <c r="K70" s="4"/>
      <c r="L70" s="4"/>
    </row>
    <row r="71" spans="1:12" ht="15.75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5" t="s">
        <v>3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3" t="s">
        <v>2</v>
      </c>
      <c r="B73" s="2"/>
      <c r="C73" s="2"/>
      <c r="D73" s="2"/>
      <c r="E73" s="2"/>
      <c r="F73" s="2"/>
      <c r="G73" s="2"/>
    </row>
    <row r="74" spans="1:12" x14ac:dyDescent="0.25">
      <c r="A74" s="1" t="s">
        <v>1</v>
      </c>
      <c r="B74" s="1"/>
      <c r="C74" s="1"/>
      <c r="D74" s="1"/>
      <c r="E74" s="1"/>
      <c r="F74" s="1"/>
      <c r="G74" s="1"/>
    </row>
    <row r="75" spans="1:12" x14ac:dyDescent="0.25">
      <c r="A75" s="1" t="s">
        <v>0</v>
      </c>
      <c r="B75" s="1"/>
      <c r="C75" s="1"/>
      <c r="D75" s="1"/>
      <c r="E75" s="1"/>
      <c r="F75" s="1"/>
      <c r="G75" s="1"/>
    </row>
  </sheetData>
  <mergeCells count="14">
    <mergeCell ref="A74:G74"/>
    <mergeCell ref="A75:G75"/>
    <mergeCell ref="A23:I23"/>
    <mergeCell ref="A34:I34"/>
    <mergeCell ref="A39:D41"/>
    <mergeCell ref="A42:I42"/>
    <mergeCell ref="J57:L60"/>
    <mergeCell ref="A58:D60"/>
    <mergeCell ref="A1:I1"/>
    <mergeCell ref="A2:I2"/>
    <mergeCell ref="A4:I4"/>
    <mergeCell ref="A7:I7"/>
    <mergeCell ref="A15:I15"/>
    <mergeCell ref="A20:D22"/>
  </mergeCells>
  <pageMargins left="0.7" right="0.7" top="0.75" bottom="0.75" header="0.3" footer="0.3"/>
  <pageSetup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5FC6-C5AE-475D-88D5-2135860A7DFD}">
  <sheetPr>
    <pageSetUpPr fitToPage="1"/>
  </sheetPr>
  <dimension ref="A1:X105"/>
  <sheetViews>
    <sheetView rightToLeft="1" tabSelected="1" topLeftCell="B1" zoomScaleNormal="100" workbookViewId="0">
      <selection activeCell="N20" sqref="N20"/>
    </sheetView>
  </sheetViews>
  <sheetFormatPr defaultColWidth="9.140625" defaultRowHeight="15" x14ac:dyDescent="0.25"/>
  <cols>
    <col min="1" max="1" width="9.140625" style="4"/>
    <col min="2" max="2" width="21.140625" style="4" customWidth="1"/>
    <col min="3" max="4" width="9.140625" style="4"/>
    <col min="5" max="5" width="10.5703125" style="4" bestFit="1" customWidth="1"/>
    <col min="6" max="6" width="12.140625" style="4" bestFit="1" customWidth="1"/>
    <col min="7" max="7" width="12" style="4" bestFit="1" customWidth="1"/>
    <col min="8" max="16384" width="9.140625" style="4"/>
  </cols>
  <sheetData>
    <row r="1" spans="1:10" x14ac:dyDescent="0.25">
      <c r="A1" s="95" t="s">
        <v>216</v>
      </c>
      <c r="B1" s="94"/>
      <c r="C1" s="94"/>
      <c r="D1" s="94"/>
      <c r="E1" s="94"/>
      <c r="F1" s="94"/>
      <c r="G1" s="94"/>
      <c r="H1" s="103"/>
      <c r="I1" s="104"/>
    </row>
    <row r="2" spans="1:10" ht="18.75" x14ac:dyDescent="0.3">
      <c r="A2" s="92" t="s">
        <v>217</v>
      </c>
      <c r="B2" s="91"/>
      <c r="C2" s="91"/>
      <c r="D2" s="91"/>
      <c r="E2" s="91"/>
      <c r="F2" s="91"/>
      <c r="G2" s="91"/>
      <c r="H2" s="105"/>
      <c r="I2" s="106"/>
    </row>
    <row r="3" spans="1:10" x14ac:dyDescent="0.25">
      <c r="A3" s="87" t="s">
        <v>155</v>
      </c>
      <c r="B3" s="87" t="s">
        <v>154</v>
      </c>
      <c r="C3" s="87" t="s">
        <v>153</v>
      </c>
      <c r="D3" s="87" t="s">
        <v>152</v>
      </c>
      <c r="E3" s="87" t="s">
        <v>151</v>
      </c>
      <c r="F3" s="87" t="s">
        <v>150</v>
      </c>
      <c r="G3" s="87" t="s">
        <v>149</v>
      </c>
      <c r="H3" s="87" t="s">
        <v>148</v>
      </c>
      <c r="I3" s="87" t="s">
        <v>147</v>
      </c>
    </row>
    <row r="4" spans="1:10" x14ac:dyDescent="0.25">
      <c r="A4" s="95" t="s">
        <v>218</v>
      </c>
      <c r="B4" s="107"/>
      <c r="C4" s="107"/>
      <c r="D4" s="107"/>
      <c r="E4" s="107"/>
      <c r="F4" s="107"/>
      <c r="G4" s="108"/>
      <c r="H4" s="109"/>
      <c r="I4" s="109"/>
    </row>
    <row r="5" spans="1:10" x14ac:dyDescent="0.25">
      <c r="A5" s="71" t="s">
        <v>145</v>
      </c>
      <c r="B5" s="70" t="s">
        <v>219</v>
      </c>
      <c r="C5" s="55">
        <v>2</v>
      </c>
      <c r="D5" s="55">
        <v>2</v>
      </c>
      <c r="E5" s="55"/>
      <c r="F5" s="55">
        <v>4</v>
      </c>
      <c r="G5" s="55"/>
      <c r="H5" s="55"/>
      <c r="I5" s="55">
        <v>2</v>
      </c>
    </row>
    <row r="6" spans="1:10" x14ac:dyDescent="0.25">
      <c r="A6" s="71" t="s">
        <v>140</v>
      </c>
      <c r="B6" s="70" t="s">
        <v>220</v>
      </c>
      <c r="C6" s="55">
        <v>4</v>
      </c>
      <c r="D6" s="55">
        <v>2</v>
      </c>
      <c r="E6" s="55"/>
      <c r="F6" s="55">
        <v>6</v>
      </c>
      <c r="G6" s="55"/>
      <c r="H6" s="55"/>
      <c r="I6" s="55">
        <v>3</v>
      </c>
    </row>
    <row r="7" spans="1:10" x14ac:dyDescent="0.25">
      <c r="A7" s="71" t="s">
        <v>138</v>
      </c>
      <c r="B7" s="70" t="s">
        <v>137</v>
      </c>
      <c r="C7" s="55">
        <v>3</v>
      </c>
      <c r="D7" s="55">
        <v>2</v>
      </c>
      <c r="E7" s="55"/>
      <c r="F7" s="55"/>
      <c r="G7" s="55">
        <v>5</v>
      </c>
      <c r="H7" s="55"/>
      <c r="I7" s="55">
        <v>2.5</v>
      </c>
    </row>
    <row r="8" spans="1:10" x14ac:dyDescent="0.25">
      <c r="A8" s="71" t="s">
        <v>118</v>
      </c>
      <c r="B8" s="70" t="s">
        <v>117</v>
      </c>
      <c r="C8" s="55">
        <v>3</v>
      </c>
      <c r="D8" s="55">
        <v>2</v>
      </c>
      <c r="E8" s="55"/>
      <c r="F8" s="55"/>
      <c r="G8" s="55">
        <v>5</v>
      </c>
      <c r="H8" s="55"/>
      <c r="I8" s="55">
        <v>2.5</v>
      </c>
    </row>
    <row r="9" spans="1:10" ht="24" x14ac:dyDescent="0.25">
      <c r="A9" s="71" t="s">
        <v>221</v>
      </c>
      <c r="B9" s="70" t="s">
        <v>52</v>
      </c>
      <c r="C9" s="55">
        <v>2</v>
      </c>
      <c r="D9" s="55">
        <v>1</v>
      </c>
      <c r="E9" s="55"/>
      <c r="F9" s="55">
        <v>3</v>
      </c>
      <c r="G9" s="55"/>
      <c r="H9" s="55"/>
      <c r="I9" s="55">
        <v>1.5</v>
      </c>
    </row>
    <row r="10" spans="1:10" x14ac:dyDescent="0.25">
      <c r="A10" s="71" t="s">
        <v>175</v>
      </c>
      <c r="B10" s="80" t="s">
        <v>176</v>
      </c>
      <c r="C10" s="55"/>
      <c r="D10" s="55"/>
      <c r="E10" s="59" t="s">
        <v>222</v>
      </c>
      <c r="F10" s="55">
        <v>1</v>
      </c>
      <c r="G10" s="55">
        <v>1</v>
      </c>
      <c r="H10" s="55"/>
      <c r="I10" s="55">
        <v>4</v>
      </c>
      <c r="J10" s="4" t="s">
        <v>223</v>
      </c>
    </row>
    <row r="11" spans="1:10" x14ac:dyDescent="0.25">
      <c r="A11" s="71" t="s">
        <v>132</v>
      </c>
      <c r="B11" s="80" t="s">
        <v>131</v>
      </c>
      <c r="C11" s="55">
        <v>4</v>
      </c>
      <c r="D11" s="55">
        <v>2</v>
      </c>
      <c r="E11" s="55"/>
      <c r="F11" s="55">
        <v>6</v>
      </c>
      <c r="G11" s="55"/>
      <c r="H11" s="55"/>
      <c r="I11" s="55">
        <v>3</v>
      </c>
      <c r="J11" s="4" t="s">
        <v>224</v>
      </c>
    </row>
    <row r="12" spans="1:10" x14ac:dyDescent="0.25">
      <c r="A12" s="71" t="s">
        <v>126</v>
      </c>
      <c r="B12" s="80" t="s">
        <v>125</v>
      </c>
      <c r="C12" s="55">
        <v>4</v>
      </c>
      <c r="D12" s="55">
        <v>2</v>
      </c>
      <c r="E12" s="55"/>
      <c r="F12" s="55"/>
      <c r="G12" s="55">
        <v>6</v>
      </c>
      <c r="H12" s="55"/>
      <c r="I12" s="55">
        <v>3</v>
      </c>
    </row>
    <row r="13" spans="1:10" x14ac:dyDescent="0.25">
      <c r="A13" s="71" t="s">
        <v>225</v>
      </c>
      <c r="B13" s="80" t="s">
        <v>226</v>
      </c>
      <c r="C13" s="55">
        <v>2</v>
      </c>
      <c r="D13" s="55"/>
      <c r="E13" s="55"/>
      <c r="F13" s="55"/>
      <c r="G13" s="55">
        <v>2</v>
      </c>
      <c r="H13" s="55"/>
      <c r="I13" s="55">
        <v>1</v>
      </c>
    </row>
    <row r="14" spans="1:10" x14ac:dyDescent="0.25">
      <c r="A14" s="71" t="s">
        <v>227</v>
      </c>
      <c r="B14" s="80" t="s">
        <v>228</v>
      </c>
      <c r="C14" s="55">
        <v>3</v>
      </c>
      <c r="D14" s="55">
        <v>1</v>
      </c>
      <c r="E14" s="55"/>
      <c r="F14" s="55">
        <v>4</v>
      </c>
      <c r="G14" s="55"/>
      <c r="H14" s="55"/>
      <c r="I14" s="55">
        <v>2</v>
      </c>
    </row>
    <row r="15" spans="1:10" x14ac:dyDescent="0.25">
      <c r="A15" s="71" t="s">
        <v>229</v>
      </c>
      <c r="B15" s="80" t="s">
        <v>230</v>
      </c>
      <c r="C15" s="55">
        <v>2</v>
      </c>
      <c r="D15" s="55">
        <v>1</v>
      </c>
      <c r="E15" s="55"/>
      <c r="F15" s="55"/>
      <c r="G15" s="55">
        <v>3</v>
      </c>
      <c r="H15" s="55"/>
      <c r="I15" s="55">
        <v>1.5</v>
      </c>
    </row>
    <row r="16" spans="1:10" x14ac:dyDescent="0.25">
      <c r="A16" s="71" t="s">
        <v>231</v>
      </c>
      <c r="B16" s="80" t="s">
        <v>232</v>
      </c>
      <c r="C16" s="55">
        <v>2</v>
      </c>
      <c r="D16" s="55"/>
      <c r="E16" s="55"/>
      <c r="F16" s="55">
        <v>2</v>
      </c>
      <c r="G16" s="55"/>
      <c r="H16" s="55"/>
      <c r="I16" s="55">
        <v>1</v>
      </c>
    </row>
    <row r="17" spans="1:24" x14ac:dyDescent="0.25">
      <c r="A17" s="71" t="s">
        <v>233</v>
      </c>
      <c r="B17" s="80" t="s">
        <v>234</v>
      </c>
      <c r="C17" s="55">
        <v>2</v>
      </c>
      <c r="D17" s="55"/>
      <c r="E17" s="55"/>
      <c r="F17" s="55"/>
      <c r="G17" s="55">
        <v>2</v>
      </c>
      <c r="H17" s="55"/>
      <c r="I17" s="55">
        <v>1</v>
      </c>
    </row>
    <row r="18" spans="1:24" x14ac:dyDescent="0.25">
      <c r="A18" s="71" t="s">
        <v>235</v>
      </c>
      <c r="B18" s="80" t="s">
        <v>55</v>
      </c>
      <c r="C18" s="55"/>
      <c r="D18" s="55"/>
      <c r="E18" s="55"/>
      <c r="F18" s="55">
        <v>0</v>
      </c>
      <c r="G18" s="55">
        <v>0</v>
      </c>
      <c r="H18" s="55"/>
      <c r="I18" s="55">
        <v>0</v>
      </c>
    </row>
    <row r="19" spans="1:24" x14ac:dyDescent="0.25">
      <c r="A19" s="71" t="s">
        <v>120</v>
      </c>
      <c r="B19" s="80" t="s">
        <v>55</v>
      </c>
      <c r="C19" s="55"/>
      <c r="D19" s="55"/>
      <c r="E19" s="55"/>
      <c r="F19" s="55">
        <v>0</v>
      </c>
      <c r="G19" s="55">
        <v>0</v>
      </c>
      <c r="H19" s="55"/>
      <c r="I19" s="55">
        <v>0</v>
      </c>
    </row>
    <row r="20" spans="1:24" x14ac:dyDescent="0.25">
      <c r="A20" s="110"/>
      <c r="B20" s="110"/>
      <c r="C20" s="111"/>
      <c r="D20" s="112"/>
      <c r="E20" s="113" t="s">
        <v>236</v>
      </c>
      <c r="F20" s="114">
        <f>SUM(F13:F17)</f>
        <v>6</v>
      </c>
      <c r="G20" s="114">
        <f t="shared" ref="G20:H20" si="0">SUM(G13:G17)</f>
        <v>7</v>
      </c>
      <c r="H20" s="114">
        <f t="shared" si="0"/>
        <v>0</v>
      </c>
      <c r="I20" s="114">
        <f>SUM(I13:I18)</f>
        <v>6.5</v>
      </c>
    </row>
    <row r="21" spans="1:24" x14ac:dyDescent="0.25">
      <c r="A21" s="110"/>
      <c r="B21" s="110"/>
      <c r="C21" s="111"/>
      <c r="D21" s="112"/>
      <c r="E21" s="113" t="s">
        <v>9</v>
      </c>
      <c r="F21" s="114">
        <f>SUM(F5:F12)</f>
        <v>20</v>
      </c>
      <c r="G21" s="114">
        <f>SUM(G5:G12)</f>
        <v>17</v>
      </c>
      <c r="H21" s="114">
        <f>SUM(H5:H12)</f>
        <v>0</v>
      </c>
      <c r="I21" s="114">
        <f>SUM(I5:I12)</f>
        <v>21.5</v>
      </c>
    </row>
    <row r="22" spans="1:24" x14ac:dyDescent="0.25">
      <c r="A22" s="78"/>
      <c r="B22" s="115"/>
      <c r="C22" s="115"/>
      <c r="D22" s="116"/>
      <c r="E22" s="117" t="s">
        <v>237</v>
      </c>
      <c r="F22" s="118">
        <f>SUM(F5:F19)</f>
        <v>26</v>
      </c>
      <c r="G22" s="118">
        <f>SUM(G5:G19)</f>
        <v>24</v>
      </c>
      <c r="H22" s="118">
        <f>SUM(H5:H19)</f>
        <v>0</v>
      </c>
      <c r="I22" s="118">
        <f>SUM(I5:I19)</f>
        <v>28</v>
      </c>
    </row>
    <row r="23" spans="1:24" x14ac:dyDescent="0.25">
      <c r="A23" s="119"/>
      <c r="B23" s="120"/>
      <c r="C23" s="120"/>
      <c r="D23" s="121"/>
      <c r="E23" s="122"/>
      <c r="F23" s="123"/>
      <c r="G23" s="123"/>
      <c r="H23" s="123"/>
      <c r="I23" s="123"/>
    </row>
    <row r="24" spans="1:24" ht="15.75" thickBot="1" x14ac:dyDescent="0.3">
      <c r="A24" s="124"/>
      <c r="B24" s="125"/>
      <c r="C24" s="125"/>
      <c r="D24" s="126"/>
      <c r="E24" s="55" t="s">
        <v>238</v>
      </c>
      <c r="F24" s="54">
        <f>F22+G22</f>
        <v>50</v>
      </c>
      <c r="G24" s="54"/>
      <c r="H24" s="109"/>
      <c r="I24" s="109"/>
    </row>
    <row r="25" spans="1:24" x14ac:dyDescent="0.25">
      <c r="A25" s="127" t="s">
        <v>239</v>
      </c>
      <c r="B25" s="128"/>
      <c r="C25" s="129"/>
      <c r="D25" s="129"/>
      <c r="E25" s="129"/>
      <c r="F25" s="129"/>
      <c r="G25" s="130"/>
      <c r="H25" s="109"/>
      <c r="I25" s="109"/>
      <c r="J25" s="4" t="s">
        <v>240</v>
      </c>
      <c r="Q25" s="131" t="s">
        <v>241</v>
      </c>
      <c r="R25" s="132"/>
      <c r="S25" s="132"/>
      <c r="T25" s="132"/>
      <c r="U25" s="132"/>
      <c r="V25" s="132"/>
      <c r="W25" s="132"/>
      <c r="X25" s="133"/>
    </row>
    <row r="26" spans="1:24" x14ac:dyDescent="0.25">
      <c r="A26" s="134" t="s">
        <v>242</v>
      </c>
      <c r="B26" s="135" t="s">
        <v>243</v>
      </c>
      <c r="C26" s="136">
        <v>1</v>
      </c>
      <c r="D26" s="55"/>
      <c r="E26" s="55"/>
      <c r="F26" s="55"/>
      <c r="G26" s="55">
        <v>1</v>
      </c>
      <c r="H26" s="55"/>
      <c r="I26" s="55">
        <v>0.5</v>
      </c>
      <c r="J26" s="4" t="s">
        <v>244</v>
      </c>
      <c r="Q26" s="137">
        <v>84108</v>
      </c>
      <c r="R26" s="4" t="s">
        <v>245</v>
      </c>
      <c r="U26" s="4" t="s">
        <v>246</v>
      </c>
      <c r="V26" s="4" t="s">
        <v>247</v>
      </c>
      <c r="X26" s="138"/>
    </row>
    <row r="27" spans="1:24" x14ac:dyDescent="0.25">
      <c r="A27" s="65"/>
      <c r="B27" s="120"/>
      <c r="C27" s="115"/>
      <c r="D27" s="116"/>
      <c r="E27" s="117" t="s">
        <v>9</v>
      </c>
      <c r="F27" s="118">
        <f>SUM(F26:F26)</f>
        <v>0</v>
      </c>
      <c r="G27" s="118">
        <f>SUM(G26:G26)</f>
        <v>1</v>
      </c>
      <c r="H27" s="118">
        <f>SUM(H26:H26)</f>
        <v>0</v>
      </c>
      <c r="I27" s="118"/>
      <c r="J27" s="4" t="s">
        <v>248</v>
      </c>
      <c r="Q27" s="137">
        <v>80377</v>
      </c>
      <c r="R27" s="4" t="s">
        <v>249</v>
      </c>
      <c r="U27" s="4" t="s">
        <v>250</v>
      </c>
      <c r="V27" s="4" t="s">
        <v>251</v>
      </c>
      <c r="X27" s="138"/>
    </row>
    <row r="28" spans="1:24" x14ac:dyDescent="0.25">
      <c r="A28" s="119"/>
      <c r="B28" s="120"/>
      <c r="C28" s="120"/>
      <c r="D28" s="121"/>
      <c r="E28" s="122"/>
      <c r="F28" s="123"/>
      <c r="G28" s="123"/>
      <c r="H28" s="123"/>
      <c r="I28" s="123"/>
      <c r="Q28" s="137">
        <v>80548</v>
      </c>
      <c r="R28" s="4" t="s">
        <v>252</v>
      </c>
      <c r="U28" s="4" t="s">
        <v>253</v>
      </c>
      <c r="V28" s="4" t="s">
        <v>247</v>
      </c>
      <c r="X28" s="138"/>
    </row>
    <row r="29" spans="1:24" ht="15.75" thickBot="1" x14ac:dyDescent="0.3">
      <c r="A29" s="124"/>
      <c r="B29" s="125"/>
      <c r="C29" s="125"/>
      <c r="D29" s="126"/>
      <c r="E29" s="55" t="s">
        <v>23</v>
      </c>
      <c r="F29" s="54">
        <v>1</v>
      </c>
      <c r="G29" s="54">
        <v>1</v>
      </c>
      <c r="H29" s="109"/>
      <c r="I29" s="109"/>
      <c r="Q29" s="139"/>
      <c r="R29" s="140"/>
      <c r="S29" s="140"/>
      <c r="T29" s="140"/>
      <c r="U29" s="140"/>
      <c r="V29" s="140"/>
      <c r="W29" s="140"/>
      <c r="X29" s="141"/>
    </row>
    <row r="30" spans="1:24" x14ac:dyDescent="0.25">
      <c r="A30" s="95" t="s">
        <v>115</v>
      </c>
      <c r="B30" s="94"/>
      <c r="C30" s="94"/>
      <c r="D30" s="94"/>
      <c r="E30" s="94"/>
      <c r="F30" s="94"/>
      <c r="G30" s="93"/>
      <c r="H30" s="109"/>
      <c r="I30" s="109"/>
    </row>
    <row r="31" spans="1:24" x14ac:dyDescent="0.25">
      <c r="A31" s="142"/>
      <c r="B31" s="142"/>
      <c r="C31" s="142"/>
      <c r="D31" s="142"/>
      <c r="E31" s="142"/>
      <c r="F31" s="142"/>
      <c r="G31" s="143"/>
      <c r="H31" s="109"/>
      <c r="I31" s="109"/>
    </row>
    <row r="32" spans="1:24" x14ac:dyDescent="0.25">
      <c r="A32" s="71" t="s">
        <v>88</v>
      </c>
      <c r="B32" s="70" t="s">
        <v>87</v>
      </c>
      <c r="C32" s="55">
        <v>3</v>
      </c>
      <c r="D32" s="55">
        <v>2</v>
      </c>
      <c r="E32" s="55"/>
      <c r="F32" s="55">
        <v>5</v>
      </c>
      <c r="G32" s="55"/>
      <c r="H32" s="55"/>
      <c r="I32" s="55">
        <v>2.5</v>
      </c>
    </row>
    <row r="33" spans="1:10" x14ac:dyDescent="0.25">
      <c r="A33" s="71" t="s">
        <v>86</v>
      </c>
      <c r="B33" s="70" t="s">
        <v>85</v>
      </c>
      <c r="C33" s="55">
        <v>2</v>
      </c>
      <c r="D33" s="55">
        <v>2</v>
      </c>
      <c r="E33" s="55"/>
      <c r="F33" s="55"/>
      <c r="G33" s="55">
        <v>4</v>
      </c>
      <c r="H33" s="55"/>
      <c r="I33" s="55">
        <v>2</v>
      </c>
    </row>
    <row r="34" spans="1:10" x14ac:dyDescent="0.25">
      <c r="A34" s="71" t="s">
        <v>114</v>
      </c>
      <c r="B34" s="70" t="s">
        <v>113</v>
      </c>
      <c r="C34" s="55">
        <v>4</v>
      </c>
      <c r="D34" s="55">
        <v>2</v>
      </c>
      <c r="E34" s="55"/>
      <c r="F34" s="55">
        <v>6</v>
      </c>
      <c r="G34" s="55"/>
      <c r="H34" s="55"/>
      <c r="I34" s="55">
        <v>3</v>
      </c>
    </row>
    <row r="35" spans="1:10" x14ac:dyDescent="0.25">
      <c r="A35" s="71" t="s">
        <v>112</v>
      </c>
      <c r="B35" s="70" t="s">
        <v>111</v>
      </c>
      <c r="C35" s="55">
        <v>4</v>
      </c>
      <c r="D35" s="55">
        <v>2</v>
      </c>
      <c r="E35" s="55"/>
      <c r="F35" s="55"/>
      <c r="G35" s="55">
        <v>6</v>
      </c>
      <c r="H35" s="55"/>
      <c r="I35" s="55">
        <v>3</v>
      </c>
    </row>
    <row r="36" spans="1:10" ht="24" x14ac:dyDescent="0.25">
      <c r="A36" s="71" t="s">
        <v>108</v>
      </c>
      <c r="B36" s="70" t="s">
        <v>107</v>
      </c>
      <c r="C36" s="55"/>
      <c r="D36" s="55"/>
      <c r="E36" s="55">
        <v>4</v>
      </c>
      <c r="F36" s="55">
        <v>2</v>
      </c>
      <c r="G36" s="55"/>
      <c r="H36" s="55"/>
      <c r="I36" s="55">
        <v>2</v>
      </c>
    </row>
    <row r="37" spans="1:10" ht="24" x14ac:dyDescent="0.25">
      <c r="A37" s="71" t="s">
        <v>106</v>
      </c>
      <c r="B37" s="70" t="s">
        <v>105</v>
      </c>
      <c r="C37" s="55"/>
      <c r="D37" s="55"/>
      <c r="E37" s="55">
        <v>4</v>
      </c>
      <c r="F37" s="55"/>
      <c r="G37" s="55">
        <v>2</v>
      </c>
      <c r="H37" s="55"/>
      <c r="I37" s="55">
        <v>2</v>
      </c>
    </row>
    <row r="38" spans="1:10" x14ac:dyDescent="0.25">
      <c r="A38" s="134" t="s">
        <v>92</v>
      </c>
      <c r="B38" s="135" t="s">
        <v>91</v>
      </c>
      <c r="C38" s="55">
        <v>2</v>
      </c>
      <c r="D38" s="55"/>
      <c r="E38" s="55"/>
      <c r="F38" s="55">
        <v>2</v>
      </c>
      <c r="G38" s="55"/>
      <c r="H38" s="55"/>
      <c r="I38" s="55">
        <v>1</v>
      </c>
    </row>
    <row r="39" spans="1:10" x14ac:dyDescent="0.25">
      <c r="A39" s="71" t="s">
        <v>254</v>
      </c>
      <c r="B39" s="70" t="s">
        <v>255</v>
      </c>
      <c r="C39" s="55">
        <v>4</v>
      </c>
      <c r="D39" s="55">
        <v>1</v>
      </c>
      <c r="E39" s="55"/>
      <c r="F39" s="55">
        <v>5</v>
      </c>
      <c r="G39" s="55"/>
      <c r="H39" s="55"/>
      <c r="I39" s="55">
        <v>2.5</v>
      </c>
    </row>
    <row r="40" spans="1:10" x14ac:dyDescent="0.25">
      <c r="A40" s="71" t="s">
        <v>256</v>
      </c>
      <c r="B40" s="80" t="s">
        <v>257</v>
      </c>
      <c r="C40" s="55">
        <v>4</v>
      </c>
      <c r="D40" s="55"/>
      <c r="E40" s="55"/>
      <c r="F40" s="55"/>
      <c r="G40" s="55">
        <v>4</v>
      </c>
      <c r="H40" s="55"/>
      <c r="I40" s="55">
        <v>2</v>
      </c>
    </row>
    <row r="41" spans="1:10" x14ac:dyDescent="0.25">
      <c r="A41" s="71" t="s">
        <v>258</v>
      </c>
      <c r="B41" s="80" t="s">
        <v>259</v>
      </c>
      <c r="C41" s="55">
        <v>2</v>
      </c>
      <c r="D41" s="55"/>
      <c r="E41" s="55"/>
      <c r="F41" s="55"/>
      <c r="G41" s="55">
        <v>2</v>
      </c>
      <c r="H41" s="55"/>
      <c r="I41" s="55">
        <v>1</v>
      </c>
    </row>
    <row r="42" spans="1:10" x14ac:dyDescent="0.25">
      <c r="A42" s="71" t="s">
        <v>260</v>
      </c>
      <c r="B42" s="80" t="s">
        <v>261</v>
      </c>
      <c r="C42" s="55">
        <v>2</v>
      </c>
      <c r="D42" s="55"/>
      <c r="E42" s="55"/>
      <c r="F42" s="55"/>
      <c r="G42" s="55">
        <v>2</v>
      </c>
      <c r="H42" s="55"/>
      <c r="I42" s="55">
        <v>1</v>
      </c>
    </row>
    <row r="43" spans="1:10" x14ac:dyDescent="0.25">
      <c r="A43" s="71" t="s">
        <v>262</v>
      </c>
      <c r="B43" s="80" t="s">
        <v>263</v>
      </c>
      <c r="C43" s="55"/>
      <c r="D43" s="55"/>
      <c r="E43" s="55">
        <v>3</v>
      </c>
      <c r="F43" s="55"/>
      <c r="G43" s="55">
        <v>3</v>
      </c>
      <c r="H43" s="55"/>
      <c r="I43" s="55">
        <v>1.5</v>
      </c>
    </row>
    <row r="44" spans="1:10" x14ac:dyDescent="0.25">
      <c r="A44" s="71" t="s">
        <v>264</v>
      </c>
      <c r="B44" s="80" t="s">
        <v>265</v>
      </c>
      <c r="C44" s="55"/>
      <c r="D44" s="55"/>
      <c r="E44" s="55">
        <v>3</v>
      </c>
      <c r="F44" s="55">
        <v>3</v>
      </c>
      <c r="G44" s="55"/>
      <c r="H44" s="55"/>
      <c r="I44" s="55">
        <v>1.5</v>
      </c>
    </row>
    <row r="45" spans="1:10" ht="24" x14ac:dyDescent="0.25">
      <c r="A45" s="71" t="s">
        <v>266</v>
      </c>
      <c r="B45" s="70" t="s">
        <v>267</v>
      </c>
      <c r="C45" s="55">
        <v>2</v>
      </c>
      <c r="D45" s="55">
        <v>2</v>
      </c>
      <c r="E45" s="55"/>
      <c r="F45" s="55"/>
      <c r="G45" s="55">
        <v>4</v>
      </c>
      <c r="H45" s="55"/>
      <c r="I45" s="55">
        <v>2</v>
      </c>
      <c r="J45" s="9"/>
    </row>
    <row r="46" spans="1:10" x14ac:dyDescent="0.25">
      <c r="A46" s="71" t="s">
        <v>268</v>
      </c>
      <c r="B46" s="80" t="s">
        <v>55</v>
      </c>
      <c r="C46" s="55"/>
      <c r="D46" s="55"/>
      <c r="E46" s="55"/>
      <c r="F46" s="55">
        <v>0</v>
      </c>
      <c r="G46" s="55">
        <v>0</v>
      </c>
      <c r="H46" s="55"/>
      <c r="I46" s="55">
        <v>0</v>
      </c>
    </row>
    <row r="47" spans="1:10" x14ac:dyDescent="0.25">
      <c r="A47" s="71" t="s">
        <v>90</v>
      </c>
      <c r="B47" s="80" t="s">
        <v>55</v>
      </c>
      <c r="C47" s="55"/>
      <c r="D47" s="55"/>
      <c r="E47" s="55"/>
      <c r="F47" s="55">
        <v>0</v>
      </c>
      <c r="G47" s="55">
        <v>0</v>
      </c>
      <c r="H47" s="55"/>
      <c r="I47" s="55">
        <v>0</v>
      </c>
    </row>
    <row r="48" spans="1:10" x14ac:dyDescent="0.25">
      <c r="A48" s="110"/>
      <c r="B48" s="110"/>
      <c r="C48" s="111"/>
      <c r="D48" s="112"/>
      <c r="E48" s="113" t="s">
        <v>236</v>
      </c>
      <c r="F48" s="114">
        <f>SUM(F39:F45)</f>
        <v>8</v>
      </c>
      <c r="G48" s="114">
        <f>SUM(G39:G45)</f>
        <v>15</v>
      </c>
      <c r="H48" s="114">
        <f>SUM(H39:H45)</f>
        <v>0</v>
      </c>
      <c r="I48" s="114">
        <f>SUM(I39:I46)</f>
        <v>11.5</v>
      </c>
    </row>
    <row r="49" spans="1:10" x14ac:dyDescent="0.25">
      <c r="A49" s="110"/>
      <c r="B49" s="110"/>
      <c r="C49" s="111"/>
      <c r="D49" s="112"/>
      <c r="E49" s="113" t="s">
        <v>9</v>
      </c>
      <c r="F49" s="114">
        <f>SUM(F32:F38)</f>
        <v>15</v>
      </c>
      <c r="G49" s="114">
        <f>SUM(G32:G38)</f>
        <v>12</v>
      </c>
      <c r="H49" s="114">
        <f>SUM(H32:H38)</f>
        <v>0</v>
      </c>
      <c r="I49" s="114">
        <f>SUM(I32:I38)</f>
        <v>15.5</v>
      </c>
    </row>
    <row r="50" spans="1:10" x14ac:dyDescent="0.25">
      <c r="A50" s="65"/>
      <c r="B50" s="64"/>
      <c r="C50" s="64"/>
      <c r="D50" s="63"/>
      <c r="E50" s="117" t="s">
        <v>237</v>
      </c>
      <c r="F50" s="118">
        <f>SUM(F32:F47)</f>
        <v>23</v>
      </c>
      <c r="G50" s="118">
        <f>SUM(G32:G47)</f>
        <v>27</v>
      </c>
      <c r="H50" s="118">
        <f>SUM(H32:H47)</f>
        <v>0</v>
      </c>
      <c r="I50" s="118">
        <f>SUM(I32:I47)</f>
        <v>27</v>
      </c>
    </row>
    <row r="51" spans="1:10" x14ac:dyDescent="0.25">
      <c r="A51" s="62"/>
      <c r="B51" s="61"/>
      <c r="C51" s="61"/>
      <c r="D51" s="60"/>
      <c r="E51" s="122"/>
      <c r="F51" s="123"/>
      <c r="G51" s="123"/>
      <c r="H51" s="123"/>
      <c r="I51" s="123"/>
    </row>
    <row r="52" spans="1:10" x14ac:dyDescent="0.25">
      <c r="A52" s="58"/>
      <c r="B52" s="57"/>
      <c r="C52" s="57"/>
      <c r="D52" s="56"/>
      <c r="E52" s="55" t="s">
        <v>269</v>
      </c>
      <c r="F52" s="54">
        <f>F50+G50</f>
        <v>50</v>
      </c>
      <c r="G52" s="54"/>
      <c r="H52" s="109"/>
      <c r="I52" s="109"/>
    </row>
    <row r="53" spans="1:10" x14ac:dyDescent="0.25">
      <c r="A53" s="95" t="s">
        <v>81</v>
      </c>
      <c r="B53" s="94"/>
      <c r="C53" s="94"/>
      <c r="D53" s="94"/>
      <c r="E53" s="94"/>
      <c r="F53" s="94"/>
      <c r="G53" s="93"/>
      <c r="H53" s="109"/>
      <c r="I53" s="109"/>
    </row>
    <row r="54" spans="1:10" x14ac:dyDescent="0.25">
      <c r="A54" s="71" t="s">
        <v>110</v>
      </c>
      <c r="B54" s="70" t="s">
        <v>270</v>
      </c>
      <c r="C54" s="55"/>
      <c r="D54" s="55"/>
      <c r="E54" s="55">
        <v>4</v>
      </c>
      <c r="F54" s="55">
        <v>2</v>
      </c>
      <c r="G54" s="55"/>
      <c r="H54" s="55"/>
      <c r="I54" s="55">
        <v>2</v>
      </c>
    </row>
    <row r="55" spans="1:10" ht="24" x14ac:dyDescent="0.25">
      <c r="A55" s="71" t="s">
        <v>84</v>
      </c>
      <c r="B55" s="70" t="s">
        <v>271</v>
      </c>
      <c r="C55" s="136"/>
      <c r="D55" s="55"/>
      <c r="E55" s="55">
        <v>4</v>
      </c>
      <c r="F55" s="55"/>
      <c r="G55" s="55">
        <v>2</v>
      </c>
      <c r="H55" s="55"/>
      <c r="I55" s="55">
        <v>2</v>
      </c>
    </row>
    <row r="56" spans="1:10" x14ac:dyDescent="0.25">
      <c r="A56" s="134" t="s">
        <v>100</v>
      </c>
      <c r="B56" s="70" t="s">
        <v>99</v>
      </c>
      <c r="C56" s="55">
        <v>2</v>
      </c>
      <c r="D56" s="55">
        <v>1</v>
      </c>
      <c r="E56" s="55"/>
      <c r="F56" s="55">
        <v>3</v>
      </c>
      <c r="G56" s="55"/>
      <c r="H56" s="55"/>
      <c r="I56" s="55">
        <v>1.5</v>
      </c>
    </row>
    <row r="57" spans="1:10" x14ac:dyDescent="0.25">
      <c r="A57" s="134" t="s">
        <v>80</v>
      </c>
      <c r="B57" s="135" t="s">
        <v>79</v>
      </c>
      <c r="C57" s="55">
        <v>2</v>
      </c>
      <c r="D57" s="55">
        <v>1</v>
      </c>
      <c r="E57" s="55"/>
      <c r="F57" s="55">
        <v>3</v>
      </c>
      <c r="G57" s="55"/>
      <c r="H57" s="55"/>
      <c r="I57" s="55">
        <v>1.5</v>
      </c>
    </row>
    <row r="58" spans="1:10" x14ac:dyDescent="0.25">
      <c r="A58" s="144" t="s">
        <v>76</v>
      </c>
      <c r="B58" s="135" t="s">
        <v>75</v>
      </c>
      <c r="C58" s="55">
        <v>2</v>
      </c>
      <c r="D58" s="55">
        <v>1</v>
      </c>
      <c r="E58" s="55"/>
      <c r="F58" s="55">
        <v>3</v>
      </c>
      <c r="G58" s="55"/>
      <c r="H58" s="55"/>
      <c r="I58" s="55">
        <v>1.5</v>
      </c>
    </row>
    <row r="59" spans="1:10" x14ac:dyDescent="0.25">
      <c r="A59" s="134" t="s">
        <v>272</v>
      </c>
      <c r="B59" s="135" t="s">
        <v>273</v>
      </c>
      <c r="C59" s="55">
        <v>2</v>
      </c>
      <c r="D59" s="55">
        <v>1</v>
      </c>
      <c r="E59" s="55"/>
      <c r="F59" s="55">
        <v>3</v>
      </c>
      <c r="G59" s="55"/>
      <c r="H59" s="55"/>
      <c r="I59" s="55">
        <v>1.5</v>
      </c>
    </row>
    <row r="60" spans="1:10" x14ac:dyDescent="0.25">
      <c r="A60" s="134" t="s">
        <v>274</v>
      </c>
      <c r="B60" s="135" t="s">
        <v>275</v>
      </c>
      <c r="C60" s="55">
        <v>2</v>
      </c>
      <c r="D60" s="55">
        <v>1</v>
      </c>
      <c r="E60" s="55"/>
      <c r="F60" s="55">
        <v>3</v>
      </c>
      <c r="G60" s="55"/>
      <c r="H60" s="55"/>
      <c r="I60" s="55">
        <v>1.5</v>
      </c>
      <c r="J60"/>
    </row>
    <row r="61" spans="1:10" x14ac:dyDescent="0.25">
      <c r="A61" s="134" t="s">
        <v>276</v>
      </c>
      <c r="B61" s="135" t="s">
        <v>277</v>
      </c>
      <c r="C61" s="55">
        <v>3</v>
      </c>
      <c r="D61" s="55">
        <v>1</v>
      </c>
      <c r="E61" s="55"/>
      <c r="F61" s="55">
        <v>4</v>
      </c>
      <c r="G61" s="55"/>
      <c r="H61" s="55"/>
      <c r="I61" s="55">
        <v>2</v>
      </c>
    </row>
    <row r="62" spans="1:10" x14ac:dyDescent="0.25">
      <c r="A62" s="145" t="s">
        <v>278</v>
      </c>
      <c r="B62" s="135" t="s">
        <v>279</v>
      </c>
      <c r="C62" s="55">
        <v>2</v>
      </c>
      <c r="D62" s="55"/>
      <c r="E62" s="55"/>
      <c r="F62" s="55"/>
      <c r="G62" s="55">
        <v>2</v>
      </c>
      <c r="H62" s="55"/>
      <c r="I62" s="55">
        <v>1</v>
      </c>
    </row>
    <row r="63" spans="1:10" x14ac:dyDescent="0.25">
      <c r="A63" s="146" t="s">
        <v>280</v>
      </c>
      <c r="B63" s="135" t="s">
        <v>281</v>
      </c>
      <c r="C63" s="55">
        <v>2</v>
      </c>
      <c r="D63" s="55"/>
      <c r="E63" s="55"/>
      <c r="F63" s="55">
        <v>2</v>
      </c>
      <c r="G63" s="55"/>
      <c r="H63" s="55"/>
      <c r="I63" s="55">
        <v>1</v>
      </c>
    </row>
    <row r="64" spans="1:10" x14ac:dyDescent="0.25">
      <c r="A64" s="134" t="s">
        <v>282</v>
      </c>
      <c r="B64" s="135" t="s">
        <v>283</v>
      </c>
      <c r="C64" s="55">
        <v>2</v>
      </c>
      <c r="D64" s="55">
        <v>2</v>
      </c>
      <c r="E64" s="55"/>
      <c r="F64" s="55"/>
      <c r="G64" s="55">
        <v>4</v>
      </c>
      <c r="H64" s="55"/>
      <c r="I64" s="55">
        <v>2</v>
      </c>
    </row>
    <row r="65" spans="1:9" x14ac:dyDescent="0.25">
      <c r="A65" s="134">
        <v>80300</v>
      </c>
      <c r="B65" s="135" t="s">
        <v>55</v>
      </c>
      <c r="C65" s="55"/>
      <c r="D65" s="55"/>
      <c r="E65" s="55"/>
      <c r="F65" s="55">
        <v>0</v>
      </c>
      <c r="G65" s="55">
        <v>0</v>
      </c>
      <c r="H65" s="55"/>
      <c r="I65" s="55">
        <v>0</v>
      </c>
    </row>
    <row r="66" spans="1:9" x14ac:dyDescent="0.25">
      <c r="A66" s="134" t="s">
        <v>56</v>
      </c>
      <c r="B66" s="135" t="s">
        <v>55</v>
      </c>
      <c r="C66" s="55"/>
      <c r="D66" s="55"/>
      <c r="E66" s="55"/>
      <c r="F66" s="55">
        <v>0</v>
      </c>
      <c r="G66" s="55">
        <v>0</v>
      </c>
      <c r="H66" s="55"/>
      <c r="I66" s="55">
        <v>0</v>
      </c>
    </row>
    <row r="67" spans="1:9" x14ac:dyDescent="0.25">
      <c r="A67" s="110"/>
      <c r="B67" s="147"/>
      <c r="C67" s="111"/>
      <c r="D67" s="112"/>
      <c r="E67" s="113" t="s">
        <v>236</v>
      </c>
      <c r="F67" s="114">
        <f>SUM(F59:F65)</f>
        <v>12</v>
      </c>
      <c r="G67" s="114">
        <f>SUM(G59:G65)</f>
        <v>6</v>
      </c>
      <c r="H67" s="114">
        <f t="shared" ref="H67:I67" si="1">SUM(H59:H64)</f>
        <v>0</v>
      </c>
      <c r="I67" s="114">
        <f t="shared" si="1"/>
        <v>9</v>
      </c>
    </row>
    <row r="68" spans="1:9" x14ac:dyDescent="0.25">
      <c r="A68" s="110"/>
      <c r="B68" s="147"/>
      <c r="C68" s="111"/>
      <c r="D68" s="112"/>
      <c r="E68" s="113" t="s">
        <v>9</v>
      </c>
      <c r="F68" s="114">
        <f>SUM(F54:F58)</f>
        <v>11</v>
      </c>
      <c r="G68" s="114">
        <f>SUM(G54:G58)</f>
        <v>2</v>
      </c>
      <c r="H68" s="114">
        <f>SUM(H54:H58)</f>
        <v>0</v>
      </c>
      <c r="I68" s="114">
        <f>SUM(I54:I58)</f>
        <v>8.5</v>
      </c>
    </row>
    <row r="69" spans="1:9" x14ac:dyDescent="0.25">
      <c r="A69" s="62"/>
      <c r="B69" s="61"/>
      <c r="C69" s="61"/>
      <c r="D69" s="60"/>
      <c r="E69" s="117" t="s">
        <v>237</v>
      </c>
      <c r="F69" s="118">
        <f>SUM(F54:F66)</f>
        <v>23</v>
      </c>
      <c r="G69" s="118">
        <f>SUM(G54:G66)</f>
        <v>8</v>
      </c>
      <c r="H69" s="118">
        <f>SUM(H54:H66)</f>
        <v>0</v>
      </c>
      <c r="I69" s="118">
        <f>SUM(I54:I66)</f>
        <v>17.5</v>
      </c>
    </row>
    <row r="70" spans="1:9" x14ac:dyDescent="0.25">
      <c r="A70" s="62"/>
      <c r="B70" s="61"/>
      <c r="C70" s="61"/>
      <c r="D70" s="60"/>
      <c r="E70" s="122"/>
      <c r="F70" s="123"/>
      <c r="G70" s="123"/>
      <c r="H70" s="123"/>
      <c r="I70" s="123"/>
    </row>
    <row r="71" spans="1:9" x14ac:dyDescent="0.25">
      <c r="A71" s="58"/>
      <c r="B71" s="57"/>
      <c r="C71" s="57"/>
      <c r="D71" s="56"/>
      <c r="E71" s="55" t="s">
        <v>284</v>
      </c>
      <c r="F71" s="54">
        <f>F69+G69</f>
        <v>31</v>
      </c>
      <c r="G71" s="54"/>
      <c r="H71" s="109"/>
      <c r="I71" s="109"/>
    </row>
    <row r="72" spans="1:9" x14ac:dyDescent="0.25">
      <c r="A72" s="95" t="s">
        <v>53</v>
      </c>
      <c r="B72" s="94"/>
      <c r="C72" s="94"/>
      <c r="D72" s="94"/>
      <c r="E72" s="94"/>
      <c r="F72" s="94"/>
      <c r="G72" s="93"/>
      <c r="H72" s="109"/>
      <c r="I72" s="109"/>
    </row>
    <row r="73" spans="1:9" x14ac:dyDescent="0.25">
      <c r="A73" s="134"/>
      <c r="B73" s="135"/>
      <c r="C73" s="136"/>
      <c r="D73" s="55"/>
      <c r="E73" s="55"/>
      <c r="F73" s="55"/>
      <c r="G73" s="55"/>
      <c r="H73" s="55"/>
      <c r="I73" s="55"/>
    </row>
    <row r="74" spans="1:9" x14ac:dyDescent="0.25">
      <c r="A74" s="134"/>
      <c r="B74" s="135" t="s">
        <v>285</v>
      </c>
      <c r="C74" s="136"/>
      <c r="D74" s="55"/>
      <c r="E74" s="59"/>
      <c r="F74" s="55">
        <v>2</v>
      </c>
      <c r="G74" s="55"/>
      <c r="H74" s="55"/>
      <c r="I74" s="55">
        <v>1</v>
      </c>
    </row>
    <row r="75" spans="1:9" x14ac:dyDescent="0.25">
      <c r="A75" s="65"/>
      <c r="B75" s="64"/>
      <c r="C75" s="64"/>
      <c r="D75" s="63"/>
      <c r="E75" s="117" t="s">
        <v>237</v>
      </c>
      <c r="F75" s="118">
        <v>2</v>
      </c>
      <c r="G75" s="118">
        <f>SUM(G73:G74)</f>
        <v>0</v>
      </c>
      <c r="H75" s="118">
        <f>SUM(H73:H74)</f>
        <v>0</v>
      </c>
      <c r="I75" s="118">
        <v>1</v>
      </c>
    </row>
    <row r="76" spans="1:9" x14ac:dyDescent="0.25">
      <c r="A76" s="62"/>
      <c r="B76" s="61"/>
      <c r="C76" s="61"/>
      <c r="D76" s="60"/>
      <c r="E76" s="122"/>
      <c r="F76" s="123"/>
      <c r="G76" s="123"/>
      <c r="H76" s="123"/>
      <c r="I76" s="123"/>
    </row>
    <row r="77" spans="1:9" x14ac:dyDescent="0.25">
      <c r="A77" s="58"/>
      <c r="B77" s="57"/>
      <c r="C77" s="57"/>
      <c r="D77" s="56"/>
      <c r="E77" s="55" t="s">
        <v>23</v>
      </c>
      <c r="F77" s="54">
        <v>0</v>
      </c>
      <c r="G77" s="54"/>
      <c r="H77" s="109"/>
      <c r="I77" s="109"/>
    </row>
    <row r="78" spans="1:9" x14ac:dyDescent="0.25">
      <c r="A78" s="95" t="s">
        <v>22</v>
      </c>
      <c r="B78" s="94"/>
      <c r="C78" s="94"/>
      <c r="D78" s="94"/>
      <c r="E78" s="94"/>
      <c r="F78" s="94"/>
      <c r="G78" s="93"/>
      <c r="H78" s="109"/>
      <c r="I78" s="109"/>
    </row>
    <row r="79" spans="1:9" x14ac:dyDescent="0.25">
      <c r="A79" s="148">
        <v>84452</v>
      </c>
      <c r="B79" s="148" t="s">
        <v>286</v>
      </c>
      <c r="C79" s="148"/>
      <c r="D79" s="148"/>
      <c r="E79" s="148">
        <v>2</v>
      </c>
      <c r="F79" s="148"/>
      <c r="G79" s="148">
        <v>2</v>
      </c>
      <c r="H79" s="148"/>
      <c r="I79" s="148">
        <v>1</v>
      </c>
    </row>
    <row r="80" spans="1:9" x14ac:dyDescent="0.25">
      <c r="A80" s="135" t="s">
        <v>19</v>
      </c>
      <c r="B80" s="148" t="s">
        <v>18</v>
      </c>
      <c r="C80" s="148"/>
      <c r="D80" s="148"/>
      <c r="E80" s="148">
        <v>2</v>
      </c>
      <c r="F80" s="148"/>
      <c r="G80" s="148">
        <v>2</v>
      </c>
      <c r="H80" s="148"/>
      <c r="I80" s="148">
        <v>1</v>
      </c>
    </row>
    <row r="81" spans="1:11" x14ac:dyDescent="0.25">
      <c r="A81" s="135" t="s">
        <v>17</v>
      </c>
      <c r="B81" s="148" t="s">
        <v>16</v>
      </c>
      <c r="C81" s="148"/>
      <c r="D81" s="148"/>
      <c r="E81" s="148">
        <v>2</v>
      </c>
      <c r="F81" s="148"/>
      <c r="G81" s="148">
        <v>2</v>
      </c>
      <c r="H81" s="148"/>
      <c r="I81" s="148">
        <v>1</v>
      </c>
    </row>
    <row r="82" spans="1:11" x14ac:dyDescent="0.25">
      <c r="A82" s="135" t="s">
        <v>15</v>
      </c>
      <c r="B82" s="148" t="s">
        <v>14</v>
      </c>
      <c r="C82" s="148"/>
      <c r="D82" s="148"/>
      <c r="E82" s="148">
        <v>2</v>
      </c>
      <c r="F82" s="148"/>
      <c r="G82" s="148">
        <v>2</v>
      </c>
      <c r="H82" s="148"/>
      <c r="I82" s="148">
        <v>1</v>
      </c>
    </row>
    <row r="83" spans="1:11" x14ac:dyDescent="0.25">
      <c r="A83" s="135" t="s">
        <v>11</v>
      </c>
      <c r="B83" s="148" t="s">
        <v>10</v>
      </c>
      <c r="C83" s="148"/>
      <c r="D83" s="148"/>
      <c r="E83" s="148">
        <v>2</v>
      </c>
      <c r="F83" s="148"/>
      <c r="G83" s="148">
        <v>2</v>
      </c>
      <c r="H83" s="148"/>
      <c r="I83" s="148">
        <v>1</v>
      </c>
    </row>
    <row r="84" spans="1:11" x14ac:dyDescent="0.25">
      <c r="A84" s="135" t="s">
        <v>287</v>
      </c>
      <c r="B84" s="148" t="s">
        <v>288</v>
      </c>
      <c r="C84" s="148"/>
      <c r="D84" s="148"/>
      <c r="E84" s="148">
        <v>2</v>
      </c>
      <c r="F84" s="148"/>
      <c r="G84" s="148">
        <v>2</v>
      </c>
      <c r="H84" s="148"/>
      <c r="I84" s="148">
        <v>1</v>
      </c>
    </row>
    <row r="85" spans="1:11" x14ac:dyDescent="0.25">
      <c r="A85" s="65"/>
      <c r="B85" s="64"/>
      <c r="C85" s="64"/>
      <c r="D85" s="63"/>
      <c r="E85" s="117" t="s">
        <v>9</v>
      </c>
      <c r="F85" s="118">
        <f>SUM(F83:F84)</f>
        <v>0</v>
      </c>
      <c r="G85" s="118">
        <v>2</v>
      </c>
      <c r="H85" s="118">
        <f>SUM(H83:H84)</f>
        <v>0</v>
      </c>
      <c r="I85" s="118">
        <v>1</v>
      </c>
    </row>
    <row r="86" spans="1:11" x14ac:dyDescent="0.25">
      <c r="A86" s="62"/>
      <c r="B86" s="61"/>
      <c r="C86" s="61"/>
      <c r="D86" s="60"/>
      <c r="E86" s="122"/>
      <c r="F86" s="123"/>
      <c r="G86" s="123"/>
      <c r="H86" s="123"/>
      <c r="I86" s="123"/>
    </row>
    <row r="87" spans="1:11" x14ac:dyDescent="0.25">
      <c r="A87" s="58"/>
      <c r="B87" s="57"/>
      <c r="C87" s="57"/>
      <c r="D87" s="56"/>
      <c r="E87" s="55"/>
      <c r="F87" s="54"/>
      <c r="G87" s="54"/>
      <c r="H87" s="109"/>
      <c r="I87" s="109"/>
    </row>
    <row r="88" spans="1:11" x14ac:dyDescent="0.25">
      <c r="E88" s="149"/>
      <c r="F88" s="150"/>
      <c r="G88" s="150"/>
    </row>
    <row r="89" spans="1:11" x14ac:dyDescent="0.25">
      <c r="A89" s="3"/>
      <c r="E89" s="149"/>
      <c r="F89" s="150"/>
      <c r="G89" s="150"/>
    </row>
    <row r="90" spans="1:11" x14ac:dyDescent="0.25">
      <c r="E90" s="149"/>
      <c r="F90" s="150"/>
      <c r="G90" s="150"/>
    </row>
    <row r="91" spans="1:11" ht="15.75" x14ac:dyDescent="0.25">
      <c r="A91" s="151"/>
      <c r="B91" s="151"/>
      <c r="C91" s="4" t="s">
        <v>212</v>
      </c>
      <c r="K91" s="152"/>
    </row>
    <row r="92" spans="1:11" ht="15.75" x14ac:dyDescent="0.25">
      <c r="A92" s="5" t="s">
        <v>289</v>
      </c>
      <c r="B92" s="10"/>
      <c r="C92" s="9">
        <f>F24+F52+G85+F75+F71</f>
        <v>135</v>
      </c>
      <c r="D92" s="9"/>
      <c r="K92" s="152"/>
    </row>
    <row r="93" spans="1:11" ht="15.75" x14ac:dyDescent="0.25">
      <c r="A93" s="5"/>
      <c r="B93" s="5" t="s">
        <v>290</v>
      </c>
      <c r="C93" s="7">
        <f>SUM(F21,G21,F49,G49,F68,G68,F77,G85)</f>
        <v>79</v>
      </c>
      <c r="E93" s="4" t="s">
        <v>291</v>
      </c>
      <c r="K93" s="152"/>
    </row>
    <row r="94" spans="1:11" x14ac:dyDescent="0.25">
      <c r="A94" s="5"/>
      <c r="B94" s="5" t="s">
        <v>292</v>
      </c>
      <c r="C94" s="5">
        <f>F20+F48+F67+F75+G67+G48+G20</f>
        <v>56</v>
      </c>
    </row>
    <row r="95" spans="1:11" x14ac:dyDescent="0.25">
      <c r="A95" s="5" t="s">
        <v>293</v>
      </c>
      <c r="C95" s="5">
        <f>I22+I50+I69+I85+G686+F75</f>
        <v>75.5</v>
      </c>
    </row>
    <row r="96" spans="1:11" x14ac:dyDescent="0.25">
      <c r="A96" s="5" t="s">
        <v>294</v>
      </c>
      <c r="C96" s="7">
        <f>SUM(I21,I49,I68,F77,I85)</f>
        <v>46.5</v>
      </c>
      <c r="E96" s="4" t="s">
        <v>291</v>
      </c>
    </row>
    <row r="97" spans="1:5" x14ac:dyDescent="0.25">
      <c r="A97" s="5" t="s">
        <v>295</v>
      </c>
      <c r="C97" s="5">
        <f>I20+I48+I67+I75</f>
        <v>28</v>
      </c>
    </row>
    <row r="98" spans="1:5" x14ac:dyDescent="0.25">
      <c r="A98" s="5" t="s">
        <v>3</v>
      </c>
    </row>
    <row r="99" spans="1:5" x14ac:dyDescent="0.25">
      <c r="A99" s="3" t="s">
        <v>2</v>
      </c>
    </row>
    <row r="100" spans="1:5" x14ac:dyDescent="0.25">
      <c r="A100" s="1" t="s">
        <v>1</v>
      </c>
      <c r="B100" s="1"/>
      <c r="C100" s="1"/>
      <c r="D100" s="1"/>
      <c r="E100" s="1"/>
    </row>
    <row r="101" spans="1:5" x14ac:dyDescent="0.25">
      <c r="A101" s="1" t="s">
        <v>0</v>
      </c>
      <c r="B101" s="1"/>
      <c r="C101" s="1"/>
      <c r="D101" s="1"/>
      <c r="E101" s="1"/>
    </row>
    <row r="105" spans="1:5" x14ac:dyDescent="0.25">
      <c r="A105" s="153" t="s">
        <v>296</v>
      </c>
    </row>
  </sheetData>
  <mergeCells count="46">
    <mergeCell ref="I85:I86"/>
    <mergeCell ref="A100:E100"/>
    <mergeCell ref="A101:E101"/>
    <mergeCell ref="A78:G78"/>
    <mergeCell ref="A85:D87"/>
    <mergeCell ref="E85:E86"/>
    <mergeCell ref="F85:F86"/>
    <mergeCell ref="G85:G86"/>
    <mergeCell ref="H85:H86"/>
    <mergeCell ref="I69:I70"/>
    <mergeCell ref="A72:G72"/>
    <mergeCell ref="A75:D77"/>
    <mergeCell ref="E75:E76"/>
    <mergeCell ref="F75:F76"/>
    <mergeCell ref="G75:G76"/>
    <mergeCell ref="H75:H76"/>
    <mergeCell ref="I75:I76"/>
    <mergeCell ref="A53:G53"/>
    <mergeCell ref="A69:D71"/>
    <mergeCell ref="E69:E70"/>
    <mergeCell ref="F69:F70"/>
    <mergeCell ref="G69:G70"/>
    <mergeCell ref="H69:H70"/>
    <mergeCell ref="I27:I28"/>
    <mergeCell ref="A30:G30"/>
    <mergeCell ref="A50:D52"/>
    <mergeCell ref="E50:E51"/>
    <mergeCell ref="F50:F51"/>
    <mergeCell ref="G50:G51"/>
    <mergeCell ref="H50:H51"/>
    <mergeCell ref="I50:I51"/>
    <mergeCell ref="A25:G25"/>
    <mergeCell ref="A27:D29"/>
    <mergeCell ref="E27:E28"/>
    <mergeCell ref="F27:F28"/>
    <mergeCell ref="G27:G28"/>
    <mergeCell ref="H27:H28"/>
    <mergeCell ref="A1:I1"/>
    <mergeCell ref="A2:I2"/>
    <mergeCell ref="A4:G4"/>
    <mergeCell ref="A22:D24"/>
    <mergeCell ref="E22:E23"/>
    <mergeCell ref="F22:F23"/>
    <mergeCell ref="G22:G23"/>
    <mergeCell ref="H22:H23"/>
    <mergeCell ref="I22:I23"/>
  </mergeCells>
  <pageMargins left="0.25" right="0.25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חד חוגי 84101 תיכון</vt:lpstr>
      <vt:lpstr>84255 תשפז תלמידי תיכון</vt:lpstr>
      <vt:lpstr>מובנה מדח 84250 תשפז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גיא משה ולר</dc:creator>
  <cp:lastModifiedBy>גיא משה ולר</cp:lastModifiedBy>
  <dcterms:created xsi:type="dcterms:W3CDTF">2026-06-14T09:54:21Z</dcterms:created>
  <dcterms:modified xsi:type="dcterms:W3CDTF">2026-06-14T10:02:33Z</dcterms:modified>
</cp:coreProperties>
</file>